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156" activeTab="1"/>
  </bookViews>
  <sheets>
    <sheet name="Доходы" sheetId="1" r:id="rId1"/>
    <sheet name="Расходы" sheetId="2" r:id="rId2"/>
    <sheet name="Источники деф.бюд." sheetId="3" r:id="rId3"/>
  </sheets>
  <definedNames/>
  <calcPr fullCalcOnLoad="1" refMode="R1C1"/>
</workbook>
</file>

<file path=xl/sharedStrings.xml><?xml version="1.0" encoding="utf-8"?>
<sst xmlns="http://schemas.openxmlformats.org/spreadsheetml/2006/main" count="209" uniqueCount="145">
  <si>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</si>
  <si>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</si>
  <si>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</si>
  <si>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</si>
  <si>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</si>
  <si>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</si>
  <si>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</si>
  <si>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</si>
  <si>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</si>
  <si>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00085000000000000000</t>
  </si>
  <si>
    <t>00010000000000000000</t>
  </si>
  <si>
    <t>18210100000000000000</t>
  </si>
  <si>
    <t>18210102000010000110</t>
  </si>
  <si>
    <t>Государственная пошлина за совершение нотариальных действий (за исключением действий, совершаемых консульскими 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</si>
  <si>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</si>
  <si>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</si>
  <si>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 (тыс.руб.)</t>
  </si>
  <si>
    <t>Назначено                                                            (тыс.руб.)</t>
  </si>
  <si>
    <t>ДОХОДЫ ВСЕГО</t>
  </si>
  <si>
    <t>Код главного распорядителя бюджетных средств</t>
  </si>
  <si>
    <t>Назначено (тыс.руб.)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</si>
  <si>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</si>
  <si>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</si>
  <si>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</si>
  <si>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ФИЗИЧЕСКАЯ КУЛЬТУРА И СПОРТ</t>
  </si>
  <si>
    <t>Код</t>
  </si>
  <si>
    <t>Наименование 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</si>
  <si>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Назначено    
(тыс. руб.)</t>
  </si>
  <si>
    <t>Исполнено 
(тыс. руб.)</t>
  </si>
  <si>
    <t>ИСТОЧНИКИ ФИНАНСИРОВАНИЯ ДЕФИЦИТА БЮДЖЕТА - 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</si>
  <si>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</si>
  <si>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</si>
  <si>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</si>
  <si>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</si>
  <si>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</si>
  <si>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</si>
  <si>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</si>
  <si>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</si>
  <si>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</si>
  <si>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</si>
  <si>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</si>
  <si>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</si>
  <si>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</si>
  <si>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</si>
  <si>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</si>
  <si>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</si>
  <si>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Неисполненные
назначения (тыс.руб.)</t>
  </si>
  <si>
    <t>Код администратора</t>
  </si>
  <si>
    <t>ПРИЛОЖЕНИЕ №1</t>
  </si>
  <si>
    <t>ПРИЛОЖЕНИЕ №2</t>
  </si>
  <si>
    <t>ПРИЛОЖЕНИЕ №3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</si>
  <si>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</si>
  <si>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</si>
  <si>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</si>
  <si>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</si>
  <si>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</si>
  <si>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</si>
  <si>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Коды классификации расходов бюджета</t>
  </si>
  <si>
    <t>Наименование показателя</t>
  </si>
  <si>
    <t>раз-дел</t>
  </si>
  <si>
    <t>под-раздел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</si>
  <si>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</si>
  <si>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</si>
  <si>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</si>
  <si>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</si>
  <si>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</si>
  <si>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</si>
  <si>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</si>
  <si>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</si>
  <si>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</si>
  <si>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</si>
  <si>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</si>
  <si>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Резервный фонд администрации</t>
  </si>
  <si>
    <t>Резервные средства</t>
  </si>
  <si>
    <t>Общеэкономические вопросы</t>
  </si>
  <si>
    <t>Благоустройство</t>
  </si>
  <si>
    <t>Молодежная политика и оздоровление детей</t>
  </si>
  <si>
    <t>Мероприятия  в области социальной политики</t>
  </si>
  <si>
    <t>Физическая культура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</si>
  <si>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</si>
  <si>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</si>
  <si>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</si>
  <si>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</si>
  <si>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</si>
  <si>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ИМУЩЕСТВО</t>
  </si>
  <si>
    <t>182 10600000000000000</t>
  </si>
  <si>
    <t>257 10800000000000000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</si>
  <si>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</si>
  <si>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</si>
  <si>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</si>
  <si>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257 11700000000000000</t>
  </si>
  <si>
    <t>257 11701000000000180</t>
  </si>
  <si>
    <t>257 11701050100000180</t>
  </si>
  <si>
    <t>Прочие неналоговые доходы</t>
  </si>
  <si>
    <t>Прочие неналоговые доходы бюджетов поселений</t>
  </si>
  <si>
    <t>257 11705000000000180</t>
  </si>
  <si>
    <t>257 11705050100000180</t>
  </si>
  <si>
    <t>МУНИЦИПАЛЬНАЯ ПРОГРАММА ГОРОДСКОГО ПОСЕЛЕНИЯ РОЩИНСКИЙ НА ПЕРИОД 2014-2017 ГОДОВ "РАЗВИТИЕ ФИЗИЧЕСКОЙ КУЛЬТУРЫ И СПОРТА В ГОРОДСКОМ ПОСЕЛЕНИИ РОЩИНСКИЙ"</t>
  </si>
  <si>
    <t>МУНИЦИПАЛЬНАЯ ПРОГРАММА ГОРОДСКОГО ПОСЕЛЕНИЯ РОЩИНСКИЙ НА ПЕРИОД 2014-2017 ГОДОВ "ДЕТИ И МОЛОДЕЖЬ -НАШЕ БУДУЩЕЕ"</t>
  </si>
  <si>
    <t>МУНИЦИПАЛЬНАЯ  ПРОГРАММА ГОРОДСКОГО ПОСЕЛЕНИЯ РОЩИНСКИЙ "БЛАГОУСТРОЙСТВО ТЕРРИТОРИИ ГОРОДСКОГО ПОСЕЛЕНИЯ РОЩИНСКИЙ НА 2014-2017 ГОДА "</t>
  </si>
  <si>
    <t>ДРУГИЕ ОБЩЕГОСУДАРСТВЕННЫЕ ВОПРОСЫ</t>
  </si>
  <si>
    <t>Выполнение других обязательств муниципальных образований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</si>
  <si>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</si>
  <si>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</si>
  <si>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</si>
  <si>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>182 10606040000000110</t>
  </si>
  <si>
    <t>182 10606043130000110</t>
  </si>
  <si>
    <t>257 10804020010000110</t>
  </si>
  <si>
    <t>257 10804000011000110</t>
  </si>
  <si>
    <t>257 20000000000000000</t>
  </si>
  <si>
    <t>257 20200000000000000</t>
  </si>
  <si>
    <t>257 20201000000000151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</si>
  <si>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</si>
  <si>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</si>
  <si>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</si>
  <si>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257 20201001000000151</t>
  </si>
  <si>
    <t>257 20201001130000151</t>
  </si>
  <si>
    <t>257 20203000000000151</t>
  </si>
  <si>
    <t>257 20203015130000151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</si>
  <si>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</si>
  <si>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</si>
  <si>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90 0 0000</t>
  </si>
  <si>
    <t>90 1 0000</t>
  </si>
  <si>
    <t>Непрограммные направления расходов местного бюджета в области национальной экономики</t>
  </si>
  <si>
    <t>90 4 0000</t>
  </si>
  <si>
    <t>31 0 0000</t>
  </si>
  <si>
    <t>32 0 0000</t>
  </si>
  <si>
    <t>33 0 0000</t>
  </si>
  <si>
    <t>МУНИЦИПАЛЬНАЯ  ПРОГРАММА ГОРОДСКОГО ПОСЕЛЕНИЯ РОЩИНСКИЙ "КУЛЬТУРНАЯ ЖИЗНЬ ГОРОДСКОГО ПОСЕЛЕНИЯ РОЩИНСКИЙ на 2015-2017 ГОДА"</t>
  </si>
  <si>
    <t>34 0 0000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</si>
  <si>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</si>
  <si>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</si>
  <si>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</si>
  <si>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Уменьшение прочих остатков денежных средств бюджетов городских поселений</t>
  </si>
  <si>
    <t>ОТЧЕТ ПО РАСХОДАМ БЮДЖЕТА ГОРОДСКОГО ПОСЕЛЕНИЯ РОЩИНСКИЙ ПО РАЗДЕЛАМ, ПОДРАЗДЕЛАМ,ЦЕЛЕВЫМ СТАТЬЯМ И ВИДАМ РАСХОДОВ КЛАССИФИКАЦИИ РАСХОДОВ БЮДЖЕТОВ БЮДЖЕТНОЙ КЛАССИФИКАЦИИ РОССИЙСКОЙ ФЕДЕРАЦИИ В ВЕДОМСТВЕННОЙ СТРУКТУРЕ РАСХОДОВ БЮДЖЕТА ГОРОДСКОГО ПОСЕЛЕНИЯ РОЩИНСКИЙ ЗА ШЕСТЬ МЕСЯЦЕВ 2015 ГОДА</t>
  </si>
  <si>
    <t>к Постановлению Главы городского поселения Рощинский от 28.07.2015 года №41 "Об утверждении отчета об исполнении бюджета городского поселения Рощинский за шесть месяцев 2015 года"</t>
  </si>
  <si>
    <t>ОТЧЕТ ПО ДОХОДАМ БЮДЖЕТА ГОРОДСКОГО ПОСЕЛЕНИЯ РОЩИНСКИЙ ПО КОДАМ ВИДОВ ДОХОДОВ, ПОДВИДОВ ДОХОДОВ,КЛАССИФИКАЦИИ ОПЕРАЦИИЙ СЕКТОРА ГОСУДАРСТВЕННОГО УПРАВЛЕНИЯ,ОТНОСЯЩИХСЯ К ДОХОДАМ БЮДЖЕТА ЗА ШЕСТЬ МЕСЯЦЕВ  2015 ГОДА</t>
  </si>
  <si>
    <t>Прочие субсидии</t>
  </si>
  <si>
    <t xml:space="preserve">Прочие субсидии бюджетам городских поселений      </t>
  </si>
  <si>
    <t>257 20202999000000151</t>
  </si>
  <si>
    <t>257 20202999130000151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</si>
  <si>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</si>
  <si>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</si>
  <si>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Иные выплаты, за исключением фонда оплаты труда государственных (муниципальных) органов, лицам, привлекаемых согласно законадательству для выполнения отдельных полномочий</t>
  </si>
  <si>
    <t>ОТЧЕТ ПО ИСТОЧНИКАМ ФИНАНСИРОВАНИЯ ДЕФИЦИТА БЮДЖЕТА ГОРОДСКОГО ПОСЕЛЕНИЯ РОЩИНСКИЙ ПО КОДАМ ГРУПП,ПОДГРУПП,СТАТЕЙ,ВИДОВ ИСТОЧНИКОВ ФИНАНСИРОВАНИЯ ДЕФИЦИТОВ БЮДЖЕТА,КЛАССИФИКАЦИИ ОПЕРАЦИЙ СЕКТОРА ГОСУДАРСТВЕННОГО УПРАВЛЕНИЯ,ОТНОСЯЩИХСЯ К ИСТОЧНИКАМ ФИНАНСИРОВАНИЯ ДЕФИЦИТОВ БЮДЖЕТОВ ЗА ШЕСТЬ МЕСЯЦЕВ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</si>
</sst>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"/>
    <numFmt numFmtId="172" formatCode="000\.00\.00"/>
    <numFmt numFmtId="173" formatCode="0000000"/>
    <numFmt numFmtId="174" formatCode="00"/>
  </numFmts>
  <fonts count="5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Fill="1" applyAlignment="1">
      <alignment wrapText="1"/>
    </xf>
    <xf numFmtId="171" fontId="14" fillId="0" borderId="12" xfId="53" applyNumberFormat="1" applyFont="1" applyFill="1" applyBorder="1" applyAlignment="1">
      <alignment horizontal="right" vertical="top" wrapText="1"/>
      <protection/>
    </xf>
    <xf numFmtId="0" fontId="14" fillId="0" borderId="14" xfId="53" applyFont="1" applyFill="1" applyBorder="1" applyAlignment="1">
      <alignment horizontal="left" vertical="top" wrapText="1"/>
      <protection/>
    </xf>
    <xf numFmtId="0" fontId="14" fillId="0" borderId="14" xfId="53" applyFont="1" applyFill="1" applyBorder="1" applyAlignment="1">
      <alignment vertical="top" wrapText="1"/>
      <protection/>
    </xf>
    <xf numFmtId="171" fontId="15" fillId="0" borderId="12" xfId="53" applyNumberFormat="1" applyFont="1" applyFill="1" applyBorder="1" applyAlignment="1">
      <alignment horizontal="right" vertical="top" wrapText="1"/>
      <protection/>
    </xf>
    <xf numFmtId="0" fontId="15" fillId="0" borderId="14" xfId="53" applyFont="1" applyFill="1" applyBorder="1" applyAlignment="1">
      <alignment horizontal="left" vertical="top" wrapText="1"/>
      <protection/>
    </xf>
    <xf numFmtId="0" fontId="15" fillId="0" borderId="14" xfId="53" applyFont="1" applyFill="1" applyBorder="1" applyAlignment="1">
      <alignment vertical="top" wrapText="1"/>
      <protection/>
    </xf>
    <xf numFmtId="171" fontId="16" fillId="0" borderId="12" xfId="53" applyNumberFormat="1" applyFont="1" applyFill="1" applyBorder="1" applyAlignment="1">
      <alignment horizontal="right" vertical="top" wrapText="1"/>
      <protection/>
    </xf>
    <xf numFmtId="0" fontId="16" fillId="0" borderId="14" xfId="53" applyFont="1" applyFill="1" applyBorder="1" applyAlignment="1">
      <alignment horizontal="left" vertical="top" wrapText="1"/>
      <protection/>
    </xf>
    <xf numFmtId="0" fontId="16" fillId="0" borderId="14" xfId="53" applyFont="1" applyFill="1" applyBorder="1" applyAlignment="1">
      <alignment vertical="top" wrapText="1"/>
      <protection/>
    </xf>
    <xf numFmtId="0" fontId="14" fillId="0" borderId="0" xfId="53" applyFont="1" applyFill="1" applyAlignment="1">
      <alignment wrapText="1"/>
      <protection/>
    </xf>
    <xf numFmtId="164" fontId="14" fillId="0" borderId="10" xfId="53" applyNumberFormat="1" applyFont="1" applyFill="1" applyBorder="1" applyAlignment="1">
      <alignment horizontal="center"/>
      <protection/>
    </xf>
    <xf numFmtId="164" fontId="15" fillId="0" borderId="10" xfId="53" applyNumberFormat="1" applyFont="1" applyFill="1" applyBorder="1" applyAlignment="1">
      <alignment horizontal="center"/>
      <protection/>
    </xf>
    <xf numFmtId="164" fontId="18" fillId="0" borderId="10" xfId="42" applyNumberFormat="1" applyFont="1" applyFill="1" applyBorder="1" applyAlignment="1" applyProtection="1">
      <alignment horizontal="center"/>
      <protection/>
    </xf>
    <xf numFmtId="164" fontId="16" fillId="0" borderId="10" xfId="53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53" applyFont="1" applyFill="1" applyAlignment="1">
      <alignment horizontal="left" wrapText="1"/>
      <protection/>
    </xf>
    <xf numFmtId="164" fontId="9" fillId="0" borderId="10" xfId="0" applyNumberFormat="1" applyFont="1" applyBorder="1" applyAlignment="1">
      <alignment horizontal="center"/>
    </xf>
    <xf numFmtId="172" fontId="9" fillId="35" borderId="15" xfId="54" applyNumberFormat="1" applyFont="1" applyFill="1" applyBorder="1" applyAlignment="1" applyProtection="1">
      <alignment horizontal="left" vertical="center" wrapText="1"/>
      <protection hidden="1"/>
    </xf>
    <xf numFmtId="0" fontId="1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15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174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6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37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3" fontId="10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37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0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38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9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0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10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37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1" borderId="15" xfId="54" applyNumberFormat="1" applyFont="1" applyFill="1" applyBorder="1" applyAlignment="1" applyProtection="1">
      <alignment horizontal="center" vertical="center" wrapText="1"/>
      <protection hidden="1"/>
    </xf>
    <xf numFmtId="174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2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72" fontId="19" fillId="35" borderId="15" xfId="54" applyNumberFormat="1" applyFont="1" applyFill="1" applyBorder="1" applyAlignment="1" applyProtection="1">
      <alignment horizontal="left" vertical="center" wrapText="1"/>
      <protection hidden="1"/>
    </xf>
    <xf numFmtId="2" fontId="9" fillId="33" borderId="10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wrapText="1"/>
    </xf>
    <xf numFmtId="172" fontId="9" fillId="0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5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9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7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40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41" borderId="20" xfId="54" applyNumberFormat="1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Fill="1" applyBorder="1" applyAlignment="1">
      <alignment/>
    </xf>
    <xf numFmtId="172" fontId="9" fillId="43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3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44" borderId="10" xfId="0" applyNumberFormat="1" applyFont="1" applyFill="1" applyBorder="1" applyAlignment="1">
      <alignment horizontal="center"/>
    </xf>
    <xf numFmtId="172" fontId="9" fillId="45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5" borderId="15" xfId="54" applyNumberFormat="1" applyFont="1" applyFill="1" applyBorder="1" applyAlignment="1" applyProtection="1">
      <alignment horizontal="center" vertical="center" wrapText="1"/>
      <protection hidden="1"/>
    </xf>
    <xf numFmtId="164" fontId="9" fillId="44" borderId="10" xfId="0" applyNumberFormat="1" applyFont="1" applyFill="1" applyBorder="1" applyAlignment="1">
      <alignment horizontal="center" vertical="center"/>
    </xf>
    <xf numFmtId="174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35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2" borderId="15" xfId="54" applyNumberFormat="1" applyFont="1" applyFill="1" applyBorder="1" applyAlignment="1" applyProtection="1">
      <alignment horizontal="left" vertical="center" wrapText="1"/>
      <protection hidden="1"/>
    </xf>
    <xf numFmtId="172" fontId="9" fillId="46" borderId="15" xfId="54" applyNumberFormat="1" applyFont="1" applyFill="1" applyBorder="1" applyAlignment="1" applyProtection="1">
      <alignment horizontal="left" vertical="center" wrapText="1"/>
      <protection hidden="1"/>
    </xf>
    <xf numFmtId="174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1" fontId="9" fillId="46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2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8" borderId="20" xfId="54" applyNumberFormat="1" applyFont="1" applyFill="1" applyBorder="1" applyAlignment="1" applyProtection="1">
      <alignment horizontal="left" vertical="center" wrapText="1"/>
      <protection hidden="1"/>
    </xf>
    <xf numFmtId="174" fontId="9" fillId="38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38" borderId="15" xfId="54" applyNumberFormat="1" applyFont="1" applyFill="1" applyBorder="1" applyAlignment="1" applyProtection="1">
      <alignment horizontal="center" vertical="center" wrapText="1"/>
      <protection hidden="1"/>
    </xf>
    <xf numFmtId="172" fontId="9" fillId="46" borderId="20" xfId="54" applyNumberFormat="1" applyFont="1" applyFill="1" applyBorder="1" applyAlignment="1" applyProtection="1">
      <alignment horizontal="left" vertical="center" wrapText="1"/>
      <protection hidden="1"/>
    </xf>
    <xf numFmtId="174" fontId="9" fillId="36" borderId="1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>
      <alignment/>
    </xf>
    <xf numFmtId="174" fontId="9" fillId="44" borderId="15" xfId="54" applyNumberFormat="1" applyFont="1" applyFill="1" applyBorder="1" applyAlignment="1" applyProtection="1">
      <alignment horizontal="center" vertical="center" wrapText="1"/>
      <protection hidden="1"/>
    </xf>
    <xf numFmtId="173" fontId="9" fillId="44" borderId="1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wrapText="1"/>
    </xf>
    <xf numFmtId="0" fontId="55" fillId="33" borderId="0" xfId="53" applyFont="1" applyFill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15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17" xfId="54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wrapText="1"/>
      <protection/>
    </xf>
    <xf numFmtId="0" fontId="15" fillId="0" borderId="13" xfId="53" applyFont="1" applyFill="1" applyBorder="1" applyAlignment="1">
      <alignment horizontal="center" vertical="top" wrapText="1"/>
      <protection/>
    </xf>
    <xf numFmtId="0" fontId="15" fillId="0" borderId="11" xfId="53" applyFont="1" applyFill="1" applyBorder="1" applyAlignment="1">
      <alignment horizontal="center" vertical="top" wrapText="1"/>
      <protection/>
    </xf>
    <xf numFmtId="0" fontId="15" fillId="0" borderId="22" xfId="53" applyFont="1" applyFill="1" applyBorder="1" applyAlignment="1">
      <alignment horizontal="center" vertical="top" wrapText="1"/>
      <protection/>
    </xf>
    <xf numFmtId="164" fontId="15" fillId="0" borderId="13" xfId="53" applyNumberFormat="1" applyFont="1" applyFill="1" applyBorder="1" applyAlignment="1">
      <alignment horizontal="center" vertical="center" wrapText="1"/>
      <protection/>
    </xf>
    <xf numFmtId="164" fontId="15" fillId="0" borderId="11" xfId="53" applyNumberFormat="1" applyFont="1" applyFill="1" applyBorder="1" applyAlignment="1">
      <alignment horizontal="center" vertical="center" wrapText="1"/>
      <protection/>
    </xf>
    <xf numFmtId="164" fontId="15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47.125" style="4" customWidth="1"/>
    <col min="2" max="2" width="24.50390625" style="5" customWidth="1"/>
    <col min="3" max="3" width="15.125" style="4" customWidth="1"/>
    <col min="4" max="4" width="10.625" style="4" customWidth="1"/>
    <col min="5" max="5" width="15.00390625" style="1" customWidth="1"/>
    <col min="6" max="6" width="9.125" style="1" customWidth="1"/>
  </cols>
  <sheetData>
    <row r="1" spans="2:6" ht="13.5">
      <c r="B1" s="136" t="s">
        <v>48</v>
      </c>
      <c r="C1" s="136"/>
      <c r="D1" s="136"/>
      <c r="E1" s="136"/>
      <c r="F1" s="136"/>
    </row>
    <row r="2" spans="2:6" ht="12.75" customHeight="1">
      <c r="B2" s="135" t="s">
        <v>135</v>
      </c>
      <c r="C2" s="135"/>
      <c r="D2" s="135"/>
      <c r="E2" s="135"/>
      <c r="F2" s="135"/>
    </row>
    <row r="3" spans="2:6" ht="39" customHeight="1">
      <c r="B3" s="135"/>
      <c r="C3" s="135"/>
      <c r="D3" s="135"/>
      <c r="E3" s="135"/>
      <c r="F3" s="135"/>
    </row>
    <row r="4" spans="1:5" ht="53.25" customHeight="1">
      <c r="A4" s="134" t="s">
        <v>136</v>
      </c>
      <c r="B4" s="134"/>
      <c r="C4" s="134"/>
      <c r="D4" s="134"/>
      <c r="E4" s="134"/>
    </row>
    <row r="5" spans="1:6" s="3" customFormat="1" ht="40.5" customHeight="1">
      <c r="A5" s="23" t="s">
        <v>15</v>
      </c>
      <c r="B5" s="24" t="s">
        <v>0</v>
      </c>
      <c r="C5" s="25" t="s">
        <v>17</v>
      </c>
      <c r="D5" s="23" t="s">
        <v>16</v>
      </c>
      <c r="E5" s="23" t="s">
        <v>46</v>
      </c>
      <c r="F5" s="2"/>
    </row>
    <row r="6" spans="1:6" s="6" customFormat="1" ht="15" customHeight="1">
      <c r="A6" s="54" t="s">
        <v>18</v>
      </c>
      <c r="B6" s="55" t="s">
        <v>9</v>
      </c>
      <c r="C6" s="56">
        <f>C7+C24</f>
        <v>23799.97</v>
      </c>
      <c r="D6" s="56">
        <f>D7+D24</f>
        <v>11152.550000000001</v>
      </c>
      <c r="E6" s="51">
        <f>C6-D6</f>
        <v>12647.42</v>
      </c>
      <c r="F6" s="7"/>
    </row>
    <row r="7" spans="1:6" s="10" customFormat="1" ht="14.25" customHeight="1">
      <c r="A7" s="22" t="s">
        <v>1</v>
      </c>
      <c r="B7" s="19" t="s">
        <v>10</v>
      </c>
      <c r="C7" s="57">
        <f>C8+C13+C19+C16</f>
        <v>20780.140000000003</v>
      </c>
      <c r="D7" s="57">
        <f>D8+D13+D19+D16</f>
        <v>10609.990000000002</v>
      </c>
      <c r="E7" s="51">
        <f>E8+E13</f>
        <v>10076.26</v>
      </c>
      <c r="F7" s="9"/>
    </row>
    <row r="8" spans="1:6" s="12" customFormat="1" ht="13.5">
      <c r="A8" s="22" t="s">
        <v>2</v>
      </c>
      <c r="B8" s="19" t="s">
        <v>11</v>
      </c>
      <c r="C8" s="57">
        <f>C9</f>
        <v>20630.06</v>
      </c>
      <c r="D8" s="57">
        <f>D9</f>
        <v>10553.800000000001</v>
      </c>
      <c r="E8" s="51">
        <f>E9</f>
        <v>10076.26</v>
      </c>
      <c r="F8" s="11"/>
    </row>
    <row r="9" spans="1:6" s="14" customFormat="1" ht="13.5">
      <c r="A9" s="22" t="s">
        <v>3</v>
      </c>
      <c r="B9" s="19" t="s">
        <v>12</v>
      </c>
      <c r="C9" s="57">
        <f>C10+C11+C12</f>
        <v>20630.06</v>
      </c>
      <c r="D9" s="58">
        <f>D10+D11+D12</f>
        <v>10553.800000000001</v>
      </c>
      <c r="E9" s="51">
        <f>E10+E11+E12</f>
        <v>10076.26</v>
      </c>
      <c r="F9" s="13"/>
    </row>
    <row r="10" spans="1:6" s="14" customFormat="1" ht="93.75" customHeight="1">
      <c r="A10" s="47" t="s">
        <v>79</v>
      </c>
      <c r="B10" s="48" t="s">
        <v>80</v>
      </c>
      <c r="C10" s="49">
        <v>20621.63</v>
      </c>
      <c r="D10" s="49">
        <v>10545.37</v>
      </c>
      <c r="E10" s="50">
        <f>C10-D10</f>
        <v>10076.26</v>
      </c>
      <c r="F10" s="13"/>
    </row>
    <row r="11" spans="1:6" s="14" customFormat="1" ht="138.75" customHeight="1">
      <c r="A11" s="53" t="s">
        <v>102</v>
      </c>
      <c r="B11" s="48" t="s">
        <v>81</v>
      </c>
      <c r="C11" s="49">
        <v>0.39</v>
      </c>
      <c r="D11" s="49">
        <v>0.39</v>
      </c>
      <c r="E11" s="50">
        <f aca="true" t="shared" si="0" ref="E11:E32">C11-D11</f>
        <v>0</v>
      </c>
      <c r="F11" s="13"/>
    </row>
    <row r="12" spans="1:6" s="14" customFormat="1" ht="53.25" customHeight="1">
      <c r="A12" s="18" t="s">
        <v>82</v>
      </c>
      <c r="B12" s="17" t="s">
        <v>83</v>
      </c>
      <c r="C12" s="49">
        <v>8.04</v>
      </c>
      <c r="D12" s="49">
        <v>8.04</v>
      </c>
      <c r="E12" s="50">
        <f t="shared" si="0"/>
        <v>0</v>
      </c>
      <c r="F12" s="13"/>
    </row>
    <row r="13" spans="1:6" s="14" customFormat="1" ht="12.75" customHeight="1">
      <c r="A13" s="18" t="s">
        <v>84</v>
      </c>
      <c r="B13" s="17" t="s">
        <v>85</v>
      </c>
      <c r="C13" s="49">
        <f>C14</f>
        <v>0.08</v>
      </c>
      <c r="D13" s="49">
        <f>D14</f>
        <v>0.08</v>
      </c>
      <c r="E13" s="50">
        <f t="shared" si="0"/>
        <v>0</v>
      </c>
      <c r="F13" s="13"/>
    </row>
    <row r="14" spans="1:6" s="14" customFormat="1" ht="12.75" customHeight="1">
      <c r="A14" s="18" t="s">
        <v>104</v>
      </c>
      <c r="B14" s="17" t="s">
        <v>105</v>
      </c>
      <c r="C14" s="49">
        <f>C15</f>
        <v>0.08</v>
      </c>
      <c r="D14" s="49">
        <f>D15</f>
        <v>0.08</v>
      </c>
      <c r="E14" s="50">
        <f t="shared" si="0"/>
        <v>0</v>
      </c>
      <c r="F14" s="13"/>
    </row>
    <row r="15" spans="1:6" s="14" customFormat="1" ht="54" customHeight="1">
      <c r="A15" s="18" t="s">
        <v>103</v>
      </c>
      <c r="B15" s="17" t="s">
        <v>106</v>
      </c>
      <c r="C15" s="49">
        <v>0.08</v>
      </c>
      <c r="D15" s="49">
        <v>0.08</v>
      </c>
      <c r="E15" s="50">
        <f t="shared" si="0"/>
        <v>0</v>
      </c>
      <c r="F15" s="13"/>
    </row>
    <row r="16" spans="1:6" s="12" customFormat="1" ht="13.5">
      <c r="A16" s="18" t="s">
        <v>4</v>
      </c>
      <c r="B16" s="17" t="s">
        <v>86</v>
      </c>
      <c r="C16" s="50">
        <f>C17</f>
        <v>150</v>
      </c>
      <c r="D16" s="50">
        <f>D17</f>
        <v>56.11</v>
      </c>
      <c r="E16" s="50">
        <f t="shared" si="0"/>
        <v>93.89</v>
      </c>
      <c r="F16" s="11"/>
    </row>
    <row r="17" spans="1:6" s="12" customFormat="1" ht="51" customHeight="1">
      <c r="A17" s="18" t="s">
        <v>13</v>
      </c>
      <c r="B17" s="17" t="s">
        <v>108</v>
      </c>
      <c r="C17" s="50">
        <f>C18</f>
        <v>150</v>
      </c>
      <c r="D17" s="50">
        <f>D18</f>
        <v>56.11</v>
      </c>
      <c r="E17" s="50">
        <f t="shared" si="0"/>
        <v>93.89</v>
      </c>
      <c r="F17" s="11"/>
    </row>
    <row r="18" spans="1:6" s="14" customFormat="1" ht="84.75" customHeight="1">
      <c r="A18" s="18" t="s">
        <v>14</v>
      </c>
      <c r="B18" s="17" t="s">
        <v>107</v>
      </c>
      <c r="C18" s="49">
        <v>150</v>
      </c>
      <c r="D18" s="50">
        <v>56.11</v>
      </c>
      <c r="E18" s="50">
        <f t="shared" si="0"/>
        <v>93.89</v>
      </c>
      <c r="F18" s="13"/>
    </row>
    <row r="19" spans="1:6" s="14" customFormat="1" ht="24" customHeight="1">
      <c r="A19" s="18" t="s">
        <v>87</v>
      </c>
      <c r="B19" s="17" t="s">
        <v>90</v>
      </c>
      <c r="C19" s="49">
        <f>C20+C22</f>
        <v>0</v>
      </c>
      <c r="D19" s="50">
        <f>D20+D22</f>
        <v>0</v>
      </c>
      <c r="E19" s="50">
        <f t="shared" si="0"/>
        <v>0</v>
      </c>
      <c r="F19" s="13"/>
    </row>
    <row r="20" spans="1:6" s="14" customFormat="1" ht="19.5" customHeight="1">
      <c r="A20" s="18" t="s">
        <v>88</v>
      </c>
      <c r="B20" s="17" t="s">
        <v>91</v>
      </c>
      <c r="C20" s="49">
        <f>C21</f>
        <v>0</v>
      </c>
      <c r="D20" s="50">
        <f>D21</f>
        <v>0</v>
      </c>
      <c r="E20" s="50">
        <f t="shared" si="0"/>
        <v>0</v>
      </c>
      <c r="F20" s="13"/>
    </row>
    <row r="21" spans="1:6" s="14" customFormat="1" ht="31.5" customHeight="1">
      <c r="A21" s="18" t="s">
        <v>89</v>
      </c>
      <c r="B21" s="17" t="s">
        <v>92</v>
      </c>
      <c r="C21" s="49">
        <v>0</v>
      </c>
      <c r="D21" s="50">
        <v>0</v>
      </c>
      <c r="E21" s="50">
        <f t="shared" si="0"/>
        <v>0</v>
      </c>
      <c r="F21" s="13"/>
    </row>
    <row r="22" spans="1:6" s="14" customFormat="1" ht="23.25" customHeight="1">
      <c r="A22" s="18" t="s">
        <v>93</v>
      </c>
      <c r="B22" s="17" t="s">
        <v>95</v>
      </c>
      <c r="C22" s="49">
        <f>C23</f>
        <v>0</v>
      </c>
      <c r="D22" s="50">
        <f>D23</f>
        <v>0</v>
      </c>
      <c r="E22" s="50">
        <f t="shared" si="0"/>
        <v>0</v>
      </c>
      <c r="F22" s="13"/>
    </row>
    <row r="23" spans="1:6" s="14" customFormat="1" ht="18.75" customHeight="1">
      <c r="A23" s="18" t="s">
        <v>94</v>
      </c>
      <c r="B23" s="17" t="s">
        <v>96</v>
      </c>
      <c r="C23" s="49">
        <v>0</v>
      </c>
      <c r="D23" s="50">
        <v>0</v>
      </c>
      <c r="E23" s="50">
        <f t="shared" si="0"/>
        <v>0</v>
      </c>
      <c r="F23" s="13"/>
    </row>
    <row r="24" spans="1:6" s="10" customFormat="1" ht="13.5">
      <c r="A24" s="18" t="s">
        <v>5</v>
      </c>
      <c r="B24" s="17" t="s">
        <v>109</v>
      </c>
      <c r="C24" s="50">
        <f>C25</f>
        <v>3019.83</v>
      </c>
      <c r="D24" s="50">
        <f>D25</f>
        <v>542.5600000000001</v>
      </c>
      <c r="E24" s="50">
        <f>C24-D24</f>
        <v>2477.27</v>
      </c>
      <c r="F24" s="9"/>
    </row>
    <row r="25" spans="1:6" s="12" customFormat="1" ht="41.25">
      <c r="A25" s="18" t="s">
        <v>6</v>
      </c>
      <c r="B25" s="17" t="s">
        <v>110</v>
      </c>
      <c r="C25" s="50">
        <f>C26</f>
        <v>3019.83</v>
      </c>
      <c r="D25" s="50">
        <f>D26</f>
        <v>542.5600000000001</v>
      </c>
      <c r="E25" s="50">
        <f t="shared" si="0"/>
        <v>2477.27</v>
      </c>
      <c r="F25" s="11"/>
    </row>
    <row r="26" spans="1:6" s="14" customFormat="1" ht="27">
      <c r="A26" s="18" t="s">
        <v>7</v>
      </c>
      <c r="B26" s="17" t="s">
        <v>111</v>
      </c>
      <c r="C26" s="50">
        <f>C27+C29+C31</f>
        <v>3019.83</v>
      </c>
      <c r="D26" s="50">
        <f>D27+D29+D31</f>
        <v>542.5600000000001</v>
      </c>
      <c r="E26" s="50">
        <f>C26-D26</f>
        <v>2477.27</v>
      </c>
      <c r="F26" s="13"/>
    </row>
    <row r="27" spans="1:6" s="14" customFormat="1" ht="27">
      <c r="A27" s="18" t="s">
        <v>112</v>
      </c>
      <c r="B27" s="17" t="s">
        <v>115</v>
      </c>
      <c r="C27" s="50">
        <f>C28</f>
        <v>2603.73</v>
      </c>
      <c r="D27" s="50">
        <f>D28</f>
        <v>160.4</v>
      </c>
      <c r="E27" s="50">
        <f t="shared" si="0"/>
        <v>2443.33</v>
      </c>
      <c r="F27" s="13"/>
    </row>
    <row r="28" spans="1:6" s="14" customFormat="1" ht="27">
      <c r="A28" s="18" t="s">
        <v>113</v>
      </c>
      <c r="B28" s="17" t="s">
        <v>116</v>
      </c>
      <c r="C28" s="50">
        <v>2603.73</v>
      </c>
      <c r="D28" s="50">
        <v>160.4</v>
      </c>
      <c r="E28" s="50">
        <f t="shared" si="0"/>
        <v>2443.33</v>
      </c>
      <c r="F28" s="13"/>
    </row>
    <row r="29" spans="1:6" s="14" customFormat="1" ht="35.25" customHeight="1">
      <c r="A29" s="18" t="s">
        <v>8</v>
      </c>
      <c r="B29" s="17" t="s">
        <v>117</v>
      </c>
      <c r="C29" s="52">
        <f>C30</f>
        <v>339.4</v>
      </c>
      <c r="D29" s="50">
        <f>D30</f>
        <v>305.46</v>
      </c>
      <c r="E29" s="50">
        <f t="shared" si="0"/>
        <v>33.94</v>
      </c>
      <c r="F29" s="13"/>
    </row>
    <row r="30" spans="1:6" s="14" customFormat="1" ht="59.25" customHeight="1">
      <c r="A30" s="18" t="s">
        <v>114</v>
      </c>
      <c r="B30" s="17" t="s">
        <v>118</v>
      </c>
      <c r="C30" s="52">
        <v>339.4</v>
      </c>
      <c r="D30" s="50">
        <v>305.46</v>
      </c>
      <c r="E30" s="50">
        <f t="shared" si="0"/>
        <v>33.94</v>
      </c>
      <c r="F30" s="13"/>
    </row>
    <row r="31" spans="1:6" s="14" customFormat="1" ht="13.5">
      <c r="A31" s="131" t="s">
        <v>137</v>
      </c>
      <c r="B31" s="17" t="s">
        <v>139</v>
      </c>
      <c r="C31" s="52">
        <f>C32</f>
        <v>76.7</v>
      </c>
      <c r="D31" s="52">
        <f>D32</f>
        <v>76.7</v>
      </c>
      <c r="E31" s="50">
        <f t="shared" si="0"/>
        <v>0</v>
      </c>
      <c r="F31" s="13"/>
    </row>
    <row r="32" spans="1:6" s="14" customFormat="1" ht="13.5">
      <c r="A32" s="131" t="s">
        <v>138</v>
      </c>
      <c r="B32" s="17" t="s">
        <v>140</v>
      </c>
      <c r="C32" s="52">
        <v>76.7</v>
      </c>
      <c r="D32" s="52">
        <v>76.7</v>
      </c>
      <c r="E32" s="50">
        <f t="shared" si="0"/>
        <v>0</v>
      </c>
      <c r="F32" s="13"/>
    </row>
    <row r="33" spans="1:6" s="14" customFormat="1" ht="13.5">
      <c r="A33" s="15"/>
      <c r="B33" s="16"/>
      <c r="C33" s="20"/>
      <c r="D33" s="20"/>
      <c r="E33" s="21"/>
      <c r="F33" s="13"/>
    </row>
    <row r="34" spans="1:6" s="14" customFormat="1" ht="13.5">
      <c r="A34" s="15"/>
      <c r="B34" s="16"/>
      <c r="C34" s="20"/>
      <c r="D34" s="20"/>
      <c r="E34" s="21"/>
      <c r="F34" s="13"/>
    </row>
    <row r="35" spans="1:6" s="14" customFormat="1" ht="13.5">
      <c r="A35" s="15"/>
      <c r="B35" s="16"/>
      <c r="C35" s="20"/>
      <c r="D35" s="20"/>
      <c r="E35" s="21"/>
      <c r="F35" s="13"/>
    </row>
    <row r="36" spans="1:6" s="14" customFormat="1" ht="13.5">
      <c r="A36" s="15"/>
      <c r="B36" s="16"/>
      <c r="C36" s="20"/>
      <c r="D36" s="20"/>
      <c r="E36" s="21"/>
      <c r="F36" s="13"/>
    </row>
    <row r="37" spans="1:6" s="14" customFormat="1" ht="13.5">
      <c r="A37" s="15"/>
      <c r="B37" s="16"/>
      <c r="C37" s="15"/>
      <c r="D37" s="15"/>
      <c r="E37" s="13"/>
      <c r="F37" s="13"/>
    </row>
    <row r="38" spans="1:6" s="14" customFormat="1" ht="13.5">
      <c r="A38" s="15"/>
      <c r="B38" s="16"/>
      <c r="C38" s="15"/>
      <c r="D38" s="15"/>
      <c r="E38" s="13"/>
      <c r="F38" s="13"/>
    </row>
    <row r="39" spans="1:6" s="14" customFormat="1" ht="13.5">
      <c r="A39" s="15"/>
      <c r="B39" s="16"/>
      <c r="C39" s="15"/>
      <c r="D39" s="15"/>
      <c r="E39" s="13"/>
      <c r="F39" s="13"/>
    </row>
    <row r="40" spans="1:6" s="14" customFormat="1" ht="13.5">
      <c r="A40" s="15"/>
      <c r="B40" s="16"/>
      <c r="C40" s="15"/>
      <c r="D40" s="15"/>
      <c r="E40" s="13"/>
      <c r="F40" s="13"/>
    </row>
    <row r="41" spans="1:6" s="14" customFormat="1" ht="13.5">
      <c r="A41" s="15"/>
      <c r="B41" s="16"/>
      <c r="C41" s="15"/>
      <c r="D41" s="15"/>
      <c r="E41" s="13"/>
      <c r="F41" s="13"/>
    </row>
    <row r="42" spans="1:6" s="14" customFormat="1" ht="13.5">
      <c r="A42" s="15"/>
      <c r="B42" s="16"/>
      <c r="C42" s="15"/>
      <c r="D42" s="15"/>
      <c r="E42" s="13"/>
      <c r="F42" s="13"/>
    </row>
    <row r="43" spans="1:6" s="14" customFormat="1" ht="13.5">
      <c r="A43" s="15"/>
      <c r="B43" s="16"/>
      <c r="C43" s="15"/>
      <c r="D43" s="15"/>
      <c r="E43" s="13"/>
      <c r="F43" s="13"/>
    </row>
    <row r="44" spans="1:6" s="14" customFormat="1" ht="13.5">
      <c r="A44" s="15"/>
      <c r="B44" s="16"/>
      <c r="C44" s="15"/>
      <c r="D44" s="15"/>
      <c r="E44" s="13"/>
      <c r="F44" s="13"/>
    </row>
    <row r="45" spans="1:6" s="14" customFormat="1" ht="13.5">
      <c r="A45" s="15"/>
      <c r="B45" s="16"/>
      <c r="C45" s="15"/>
      <c r="D45" s="15"/>
      <c r="E45" s="13"/>
      <c r="F45" s="13"/>
    </row>
    <row r="46" spans="1:6" s="14" customFormat="1" ht="13.5">
      <c r="A46" s="15"/>
      <c r="B46" s="16"/>
      <c r="C46" s="15"/>
      <c r="D46" s="15"/>
      <c r="E46" s="13"/>
      <c r="F46" s="13"/>
    </row>
    <row r="47" spans="1:6" s="14" customFormat="1" ht="13.5">
      <c r="A47" s="15"/>
      <c r="B47" s="16"/>
      <c r="C47" s="15"/>
      <c r="D47" s="15"/>
      <c r="E47" s="13"/>
      <c r="F47" s="13"/>
    </row>
    <row r="48" spans="1:6" s="14" customFormat="1" ht="13.5">
      <c r="A48" s="15"/>
      <c r="B48" s="16"/>
      <c r="C48" s="15"/>
      <c r="D48" s="15"/>
      <c r="E48" s="13"/>
      <c r="F48" s="13"/>
    </row>
    <row r="49" spans="1:6" s="14" customFormat="1" ht="13.5">
      <c r="A49" s="15"/>
      <c r="B49" s="16"/>
      <c r="C49" s="15"/>
      <c r="D49" s="15"/>
      <c r="E49" s="13"/>
      <c r="F49" s="13"/>
    </row>
    <row r="50" spans="1:6" s="14" customFormat="1" ht="13.5">
      <c r="A50" s="15"/>
      <c r="B50" s="16"/>
      <c r="C50" s="15"/>
      <c r="D50" s="15"/>
      <c r="E50" s="13"/>
      <c r="F50" s="13"/>
    </row>
    <row r="51" spans="1:6" s="14" customFormat="1" ht="13.5">
      <c r="A51" s="15"/>
      <c r="B51" s="16"/>
      <c r="C51" s="15"/>
      <c r="D51" s="15"/>
      <c r="E51" s="13"/>
      <c r="F51" s="13"/>
    </row>
    <row r="52" spans="1:6" s="14" customFormat="1" ht="13.5">
      <c r="A52" s="15"/>
      <c r="B52" s="16"/>
      <c r="C52" s="15"/>
      <c r="D52" s="15"/>
      <c r="E52" s="13"/>
      <c r="F52" s="13"/>
    </row>
    <row r="53" spans="1:6" s="14" customFormat="1" ht="13.5">
      <c r="A53" s="15"/>
      <c r="B53" s="16"/>
      <c r="C53" s="15"/>
      <c r="D53" s="15"/>
      <c r="E53" s="13"/>
      <c r="F53" s="13"/>
    </row>
    <row r="54" spans="1:6" s="14" customFormat="1" ht="13.5">
      <c r="A54" s="15"/>
      <c r="B54" s="16"/>
      <c r="C54" s="15"/>
      <c r="D54" s="15"/>
      <c r="E54" s="13"/>
      <c r="F54" s="13"/>
    </row>
    <row r="55" spans="1:6" s="14" customFormat="1" ht="13.5">
      <c r="A55" s="15"/>
      <c r="B55" s="16"/>
      <c r="C55" s="15"/>
      <c r="D55" s="15"/>
      <c r="E55" s="13"/>
      <c r="F55" s="13"/>
    </row>
    <row r="56" spans="1:6" s="14" customFormat="1" ht="13.5">
      <c r="A56" s="15"/>
      <c r="B56" s="16"/>
      <c r="C56" s="15"/>
      <c r="D56" s="15"/>
      <c r="E56" s="13"/>
      <c r="F56" s="13"/>
    </row>
    <row r="57" spans="1:6" s="14" customFormat="1" ht="13.5">
      <c r="A57" s="15"/>
      <c r="B57" s="16"/>
      <c r="C57" s="15"/>
      <c r="D57" s="15"/>
      <c r="E57" s="13"/>
      <c r="F57" s="13"/>
    </row>
    <row r="58" spans="1:6" s="14" customFormat="1" ht="13.5">
      <c r="A58" s="15"/>
      <c r="B58" s="16"/>
      <c r="C58" s="15"/>
      <c r="D58" s="15"/>
      <c r="E58" s="13"/>
      <c r="F58" s="13"/>
    </row>
    <row r="59" spans="1:6" s="14" customFormat="1" ht="13.5">
      <c r="A59" s="15"/>
      <c r="B59" s="16"/>
      <c r="C59" s="15"/>
      <c r="D59" s="15"/>
      <c r="E59" s="13"/>
      <c r="F59" s="13"/>
    </row>
    <row r="60" spans="1:6" s="14" customFormat="1" ht="13.5">
      <c r="A60" s="15"/>
      <c r="B60" s="16"/>
      <c r="C60" s="15"/>
      <c r="D60" s="15"/>
      <c r="E60" s="13"/>
      <c r="F60" s="13"/>
    </row>
    <row r="61" spans="1:6" s="14" customFormat="1" ht="13.5">
      <c r="A61" s="15"/>
      <c r="B61" s="16"/>
      <c r="C61" s="15"/>
      <c r="D61" s="15"/>
      <c r="E61" s="13"/>
      <c r="F61" s="13"/>
    </row>
    <row r="62" spans="1:6" s="14" customFormat="1" ht="13.5">
      <c r="A62" s="15"/>
      <c r="B62" s="16"/>
      <c r="C62" s="15"/>
      <c r="D62" s="15"/>
      <c r="E62" s="13"/>
      <c r="F62" s="13"/>
    </row>
    <row r="63" spans="1:6" s="14" customFormat="1" ht="13.5">
      <c r="A63" s="15"/>
      <c r="B63" s="16"/>
      <c r="C63" s="15"/>
      <c r="D63" s="15"/>
      <c r="E63" s="13"/>
      <c r="F63" s="13"/>
    </row>
    <row r="64" spans="1:6" s="14" customFormat="1" ht="13.5">
      <c r="A64" s="15"/>
      <c r="B64" s="16"/>
      <c r="C64" s="15"/>
      <c r="D64" s="15"/>
      <c r="E64" s="13"/>
      <c r="F64" s="13"/>
    </row>
    <row r="65" spans="1:6" s="14" customFormat="1" ht="13.5">
      <c r="A65" s="15"/>
      <c r="B65" s="16"/>
      <c r="C65" s="15"/>
      <c r="D65" s="15"/>
      <c r="E65" s="13"/>
      <c r="F65" s="13"/>
    </row>
    <row r="66" spans="1:6" s="14" customFormat="1" ht="13.5">
      <c r="A66" s="15"/>
      <c r="B66" s="16"/>
      <c r="C66" s="15"/>
      <c r="D66" s="15"/>
      <c r="E66" s="13"/>
      <c r="F66" s="13"/>
    </row>
    <row r="67" spans="1:6" s="14" customFormat="1" ht="13.5">
      <c r="A67" s="15"/>
      <c r="B67" s="16"/>
      <c r="C67" s="15"/>
      <c r="D67" s="15"/>
      <c r="E67" s="13"/>
      <c r="F67" s="13"/>
    </row>
    <row r="68" spans="1:6" s="14" customFormat="1" ht="13.5">
      <c r="A68" s="15"/>
      <c r="B68" s="16"/>
      <c r="C68" s="15"/>
      <c r="D68" s="15"/>
      <c r="E68" s="13"/>
      <c r="F68" s="13"/>
    </row>
    <row r="69" spans="1:6" s="14" customFormat="1" ht="13.5">
      <c r="A69" s="15"/>
      <c r="B69" s="16"/>
      <c r="C69" s="15"/>
      <c r="D69" s="15"/>
      <c r="E69" s="13"/>
      <c r="F69" s="13"/>
    </row>
    <row r="70" spans="1:6" s="14" customFormat="1" ht="13.5">
      <c r="A70" s="15"/>
      <c r="B70" s="16"/>
      <c r="C70" s="15"/>
      <c r="D70" s="15"/>
      <c r="E70" s="13"/>
      <c r="F70" s="13"/>
    </row>
    <row r="71" spans="1:6" s="14" customFormat="1" ht="13.5">
      <c r="A71" s="15"/>
      <c r="B71" s="16"/>
      <c r="C71" s="15"/>
      <c r="D71" s="15"/>
      <c r="E71" s="13"/>
      <c r="F71" s="13"/>
    </row>
    <row r="72" spans="1:6" s="14" customFormat="1" ht="13.5">
      <c r="A72" s="15"/>
      <c r="B72" s="16"/>
      <c r="C72" s="15"/>
      <c r="D72" s="15"/>
      <c r="E72" s="13"/>
      <c r="F72" s="13"/>
    </row>
    <row r="73" spans="1:6" s="14" customFormat="1" ht="13.5">
      <c r="A73" s="15"/>
      <c r="B73" s="16"/>
      <c r="C73" s="15"/>
      <c r="D73" s="15"/>
      <c r="E73" s="13"/>
      <c r="F73" s="13"/>
    </row>
    <row r="74" spans="1:6" s="14" customFormat="1" ht="13.5">
      <c r="A74" s="15"/>
      <c r="B74" s="16"/>
      <c r="C74" s="15"/>
      <c r="D74" s="15"/>
      <c r="E74" s="13"/>
      <c r="F74" s="13"/>
    </row>
    <row r="75" spans="1:6" s="14" customFormat="1" ht="13.5">
      <c r="A75" s="15"/>
      <c r="B75" s="16"/>
      <c r="C75" s="15"/>
      <c r="D75" s="15"/>
      <c r="E75" s="13"/>
      <c r="F75" s="13"/>
    </row>
    <row r="76" spans="1:6" s="14" customFormat="1" ht="13.5">
      <c r="A76" s="15"/>
      <c r="B76" s="16"/>
      <c r="C76" s="15"/>
      <c r="D76" s="15"/>
      <c r="E76" s="13"/>
      <c r="F76" s="13"/>
    </row>
    <row r="77" spans="1:6" s="14" customFormat="1" ht="13.5">
      <c r="A77" s="15"/>
      <c r="B77" s="16"/>
      <c r="C77" s="15"/>
      <c r="D77" s="15"/>
      <c r="E77" s="13"/>
      <c r="F77" s="13"/>
    </row>
    <row r="78" spans="1:6" s="14" customFormat="1" ht="13.5">
      <c r="A78" s="15"/>
      <c r="B78" s="16"/>
      <c r="C78" s="15"/>
      <c r="D78" s="15"/>
      <c r="E78" s="13"/>
      <c r="F78" s="13"/>
    </row>
    <row r="79" spans="1:6" s="14" customFormat="1" ht="13.5">
      <c r="A79" s="15"/>
      <c r="B79" s="16"/>
      <c r="C79" s="15"/>
      <c r="D79" s="15"/>
      <c r="E79" s="13"/>
      <c r="F79" s="13"/>
    </row>
    <row r="80" spans="1:6" s="14" customFormat="1" ht="13.5">
      <c r="A80" s="15"/>
      <c r="B80" s="16"/>
      <c r="C80" s="15"/>
      <c r="D80" s="15"/>
      <c r="E80" s="13"/>
      <c r="F80" s="13"/>
    </row>
    <row r="81" spans="1:6" s="14" customFormat="1" ht="13.5">
      <c r="A81" s="15"/>
      <c r="B81" s="16"/>
      <c r="C81" s="15"/>
      <c r="D81" s="15"/>
      <c r="E81" s="13"/>
      <c r="F81" s="13"/>
    </row>
    <row r="82" spans="1:6" s="14" customFormat="1" ht="13.5">
      <c r="A82" s="15"/>
      <c r="B82" s="16"/>
      <c r="C82" s="15"/>
      <c r="D82" s="15"/>
      <c r="E82" s="13"/>
      <c r="F82" s="13"/>
    </row>
    <row r="83" spans="1:6" s="14" customFormat="1" ht="13.5">
      <c r="A83" s="15"/>
      <c r="B83" s="16"/>
      <c r="C83" s="15"/>
      <c r="D83" s="15"/>
      <c r="E83" s="13"/>
      <c r="F83" s="13"/>
    </row>
    <row r="84" spans="1:6" s="14" customFormat="1" ht="13.5">
      <c r="A84" s="15"/>
      <c r="B84" s="16"/>
      <c r="C84" s="15"/>
      <c r="D84" s="15"/>
      <c r="E84" s="13"/>
      <c r="F84" s="13"/>
    </row>
    <row r="85" spans="1:6" s="14" customFormat="1" ht="13.5">
      <c r="A85" s="15"/>
      <c r="B85" s="16"/>
      <c r="C85" s="15"/>
      <c r="D85" s="15"/>
      <c r="E85" s="13"/>
      <c r="F85" s="13"/>
    </row>
    <row r="86" spans="1:6" s="14" customFormat="1" ht="13.5">
      <c r="A86" s="15"/>
      <c r="B86" s="16"/>
      <c r="C86" s="15"/>
      <c r="D86" s="15"/>
      <c r="E86" s="13"/>
      <c r="F86" s="13"/>
    </row>
    <row r="87" spans="1:6" s="14" customFormat="1" ht="13.5">
      <c r="A87" s="15"/>
      <c r="B87" s="16"/>
      <c r="C87" s="15"/>
      <c r="D87" s="15"/>
      <c r="E87" s="13"/>
      <c r="F87" s="13"/>
    </row>
    <row r="88" spans="1:6" s="14" customFormat="1" ht="13.5">
      <c r="A88" s="15"/>
      <c r="B88" s="16"/>
      <c r="C88" s="15"/>
      <c r="D88" s="15"/>
      <c r="E88" s="13"/>
      <c r="F88" s="13"/>
    </row>
    <row r="89" spans="1:6" s="14" customFormat="1" ht="13.5">
      <c r="A89" s="15"/>
      <c r="B89" s="16"/>
      <c r="C89" s="15"/>
      <c r="D89" s="15"/>
      <c r="E89" s="13"/>
      <c r="F89" s="13"/>
    </row>
    <row r="90" ht="13.5">
      <c r="B90" s="8"/>
    </row>
    <row r="91" ht="13.5">
      <c r="B91" s="8"/>
    </row>
    <row r="92" ht="13.5">
      <c r="B92" s="8"/>
    </row>
    <row r="93" ht="13.5">
      <c r="B93" s="8"/>
    </row>
    <row r="94" ht="13.5">
      <c r="B94" s="8"/>
    </row>
    <row r="95" ht="13.5">
      <c r="B95" s="8"/>
    </row>
    <row r="96" ht="13.5">
      <c r="B96" s="8"/>
    </row>
    <row r="97" ht="13.5">
      <c r="B97" s="8"/>
    </row>
  </sheetData>
  <sheetProtection/>
  <mergeCells count="3">
    <mergeCell ref="A4:E4"/>
    <mergeCell ref="B2:F3"/>
    <mergeCell ref="B1:F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="60" workbookViewId="0" topLeftCell="A43">
      <selection activeCell="I70" sqref="I70"/>
    </sheetView>
  </sheetViews>
  <sheetFormatPr defaultColWidth="9.00390625" defaultRowHeight="12.75"/>
  <cols>
    <col min="1" max="1" width="11.125" style="0" customWidth="1"/>
    <col min="2" max="2" width="39.125" style="0" customWidth="1"/>
    <col min="3" max="3" width="7.625" style="0" customWidth="1"/>
    <col min="4" max="4" width="7.875" style="0" customWidth="1"/>
    <col min="5" max="5" width="11.00390625" style="0" customWidth="1"/>
    <col min="6" max="6" width="6.625" style="0" customWidth="1"/>
    <col min="7" max="7" width="14.125" style="0" customWidth="1"/>
    <col min="8" max="8" width="15.125" style="0" customWidth="1"/>
    <col min="9" max="9" width="17.625" style="0" customWidth="1"/>
  </cols>
  <sheetData>
    <row r="1" spans="5:10" ht="15" customHeight="1">
      <c r="E1" s="46" t="s">
        <v>49</v>
      </c>
      <c r="F1" s="46"/>
      <c r="G1" s="46"/>
      <c r="H1" s="46"/>
      <c r="I1" s="46"/>
      <c r="J1" s="46"/>
    </row>
    <row r="2" spans="2:10" ht="49.5" customHeight="1">
      <c r="B2" s="26"/>
      <c r="C2" s="26"/>
      <c r="D2" s="26"/>
      <c r="E2" s="135" t="s">
        <v>135</v>
      </c>
      <c r="F2" s="135"/>
      <c r="G2" s="135"/>
      <c r="H2" s="135"/>
      <c r="I2" s="135"/>
      <c r="J2" s="135"/>
    </row>
    <row r="3" spans="2:8" ht="15" customHeight="1" hidden="1">
      <c r="B3" s="26"/>
      <c r="C3" s="26"/>
      <c r="D3" s="26"/>
      <c r="E3" s="26"/>
      <c r="F3" s="26"/>
      <c r="G3" s="26"/>
      <c r="H3" s="26"/>
    </row>
    <row r="4" spans="1:9" ht="72.75" customHeight="1">
      <c r="A4" s="139" t="s">
        <v>134</v>
      </c>
      <c r="B4" s="139"/>
      <c r="C4" s="139"/>
      <c r="D4" s="139"/>
      <c r="E4" s="139"/>
      <c r="F4" s="139"/>
      <c r="G4" s="139"/>
      <c r="H4" s="139"/>
      <c r="I4" s="139"/>
    </row>
    <row r="5" spans="1:9" ht="33.75" customHeight="1">
      <c r="A5" s="140" t="s">
        <v>19</v>
      </c>
      <c r="B5" s="142" t="s">
        <v>58</v>
      </c>
      <c r="C5" s="137" t="s">
        <v>57</v>
      </c>
      <c r="D5" s="137"/>
      <c r="E5" s="137"/>
      <c r="F5" s="137"/>
      <c r="G5" s="140" t="s">
        <v>20</v>
      </c>
      <c r="H5" s="140" t="s">
        <v>16</v>
      </c>
      <c r="I5" s="138" t="s">
        <v>46</v>
      </c>
    </row>
    <row r="6" spans="1:9" s="27" customFormat="1" ht="83.25" customHeight="1">
      <c r="A6" s="141"/>
      <c r="B6" s="142"/>
      <c r="C6" s="63" t="s">
        <v>59</v>
      </c>
      <c r="D6" s="64" t="s">
        <v>60</v>
      </c>
      <c r="E6" s="64" t="s">
        <v>61</v>
      </c>
      <c r="F6" s="63" t="s">
        <v>62</v>
      </c>
      <c r="G6" s="141"/>
      <c r="H6" s="141"/>
      <c r="I6" s="138"/>
    </row>
    <row r="7" spans="1:9" s="6" customFormat="1" ht="13.5">
      <c r="A7" s="24">
        <v>257</v>
      </c>
      <c r="B7" s="65"/>
      <c r="C7" s="65"/>
      <c r="D7" s="65"/>
      <c r="E7" s="65"/>
      <c r="F7" s="65"/>
      <c r="G7" s="56">
        <f>G8+G34+G45+G51+G56+G61+G66+G41</f>
        <v>34211.17</v>
      </c>
      <c r="H7" s="56">
        <f>H8+H34+H45+H51+H56+H61+H66+H41</f>
        <v>8893.5</v>
      </c>
      <c r="I7" s="58">
        <f>G7-H7</f>
        <v>25317.67</v>
      </c>
    </row>
    <row r="8" spans="1:9" s="6" customFormat="1" ht="13.5">
      <c r="A8" s="59"/>
      <c r="B8" s="107" t="s">
        <v>52</v>
      </c>
      <c r="C8" s="108">
        <v>1</v>
      </c>
      <c r="D8" s="108"/>
      <c r="E8" s="109"/>
      <c r="F8" s="110"/>
      <c r="G8" s="111">
        <f>G9+G13+G17+G24+G29</f>
        <v>12024.560000000001</v>
      </c>
      <c r="H8" s="111">
        <f>H9+H13+H17+H24+H29</f>
        <v>4115.26</v>
      </c>
      <c r="I8" s="111">
        <f>G8-H8</f>
        <v>7909.300000000001</v>
      </c>
    </row>
    <row r="9" spans="1:9" ht="54" customHeight="1">
      <c r="A9" s="28"/>
      <c r="B9" s="97" t="s">
        <v>63</v>
      </c>
      <c r="C9" s="117">
        <v>1</v>
      </c>
      <c r="D9" s="117">
        <v>2</v>
      </c>
      <c r="E9" s="118"/>
      <c r="F9" s="119"/>
      <c r="G9" s="49">
        <f aca="true" t="shared" si="0" ref="G9:H11">G10</f>
        <v>1406.34</v>
      </c>
      <c r="H9" s="49">
        <f t="shared" si="0"/>
        <v>602.57</v>
      </c>
      <c r="I9" s="49">
        <f>G9-H9</f>
        <v>803.7699999999999</v>
      </c>
    </row>
    <row r="10" spans="1:9" ht="27">
      <c r="A10" s="28"/>
      <c r="B10" s="62" t="s">
        <v>119</v>
      </c>
      <c r="C10" s="66">
        <v>1</v>
      </c>
      <c r="D10" s="66">
        <v>2</v>
      </c>
      <c r="E10" s="67" t="s">
        <v>121</v>
      </c>
      <c r="F10" s="68"/>
      <c r="G10" s="95">
        <f t="shared" si="0"/>
        <v>1406.34</v>
      </c>
      <c r="H10" s="95">
        <f t="shared" si="0"/>
        <v>602.57</v>
      </c>
      <c r="I10" s="96">
        <f aca="true" t="shared" si="1" ref="I10:I62">G10-H10</f>
        <v>803.7699999999999</v>
      </c>
    </row>
    <row r="11" spans="1:9" ht="132" customHeight="1">
      <c r="A11" s="28"/>
      <c r="B11" s="62" t="s">
        <v>120</v>
      </c>
      <c r="C11" s="66">
        <v>1</v>
      </c>
      <c r="D11" s="66">
        <v>2</v>
      </c>
      <c r="E11" s="67" t="s">
        <v>122</v>
      </c>
      <c r="F11" s="68">
        <v>100</v>
      </c>
      <c r="G11" s="94">
        <f t="shared" si="0"/>
        <v>1406.34</v>
      </c>
      <c r="H11" s="94">
        <f t="shared" si="0"/>
        <v>602.57</v>
      </c>
      <c r="I11" s="96">
        <f t="shared" si="1"/>
        <v>803.7699999999999</v>
      </c>
    </row>
    <row r="12" spans="1:9" ht="44.25" customHeight="1">
      <c r="A12" s="28"/>
      <c r="B12" s="62" t="s">
        <v>64</v>
      </c>
      <c r="C12" s="66">
        <v>1</v>
      </c>
      <c r="D12" s="66">
        <v>2</v>
      </c>
      <c r="E12" s="67" t="s">
        <v>122</v>
      </c>
      <c r="F12" s="68">
        <v>120</v>
      </c>
      <c r="G12" s="94">
        <v>1406.34</v>
      </c>
      <c r="H12" s="94">
        <v>602.57</v>
      </c>
      <c r="I12" s="94">
        <f>G12-H12</f>
        <v>803.7699999999999</v>
      </c>
    </row>
    <row r="13" spans="1:9" ht="74.25" customHeight="1">
      <c r="A13" s="28"/>
      <c r="B13" s="112" t="s">
        <v>65</v>
      </c>
      <c r="C13" s="113">
        <v>1</v>
      </c>
      <c r="D13" s="113">
        <v>3</v>
      </c>
      <c r="E13" s="114"/>
      <c r="F13" s="115"/>
      <c r="G13" s="116">
        <f aca="true" t="shared" si="2" ref="G13:H15">G14</f>
        <v>1271.17</v>
      </c>
      <c r="H13" s="116">
        <f t="shared" si="2"/>
        <v>568.73</v>
      </c>
      <c r="I13" s="116">
        <f t="shared" si="1"/>
        <v>702.44</v>
      </c>
    </row>
    <row r="14" spans="1:9" ht="27">
      <c r="A14" s="28"/>
      <c r="B14" s="62" t="s">
        <v>119</v>
      </c>
      <c r="C14" s="66">
        <v>1</v>
      </c>
      <c r="D14" s="66">
        <v>3</v>
      </c>
      <c r="E14" s="67" t="s">
        <v>121</v>
      </c>
      <c r="F14" s="68"/>
      <c r="G14" s="94">
        <f t="shared" si="2"/>
        <v>1271.17</v>
      </c>
      <c r="H14" s="96">
        <f t="shared" si="2"/>
        <v>568.73</v>
      </c>
      <c r="I14" s="96">
        <f t="shared" si="1"/>
        <v>702.44</v>
      </c>
    </row>
    <row r="15" spans="1:9" ht="135" customHeight="1">
      <c r="A15" s="28"/>
      <c r="B15" s="62" t="s">
        <v>120</v>
      </c>
      <c r="C15" s="66">
        <v>1</v>
      </c>
      <c r="D15" s="66">
        <v>3</v>
      </c>
      <c r="E15" s="67" t="s">
        <v>122</v>
      </c>
      <c r="F15" s="68">
        <v>100</v>
      </c>
      <c r="G15" s="94">
        <f t="shared" si="2"/>
        <v>1271.17</v>
      </c>
      <c r="H15" s="94">
        <f t="shared" si="2"/>
        <v>568.73</v>
      </c>
      <c r="I15" s="96">
        <f t="shared" si="1"/>
        <v>702.44</v>
      </c>
    </row>
    <row r="16" spans="1:9" ht="51" customHeight="1">
      <c r="A16" s="28"/>
      <c r="B16" s="62" t="s">
        <v>64</v>
      </c>
      <c r="C16" s="66">
        <v>1</v>
      </c>
      <c r="D16" s="66">
        <v>3</v>
      </c>
      <c r="E16" s="67" t="s">
        <v>122</v>
      </c>
      <c r="F16" s="68">
        <v>120</v>
      </c>
      <c r="G16" s="94">
        <v>1271.17</v>
      </c>
      <c r="H16" s="94">
        <v>568.73</v>
      </c>
      <c r="I16" s="94">
        <f>G16-H16</f>
        <v>702.44</v>
      </c>
    </row>
    <row r="17" spans="1:9" ht="72" customHeight="1">
      <c r="A17" s="28"/>
      <c r="B17" s="112" t="s">
        <v>66</v>
      </c>
      <c r="C17" s="113">
        <v>1</v>
      </c>
      <c r="D17" s="113">
        <v>4</v>
      </c>
      <c r="E17" s="114"/>
      <c r="F17" s="115"/>
      <c r="G17" s="116">
        <f>G18</f>
        <v>6704.01</v>
      </c>
      <c r="H17" s="116">
        <f>H18</f>
        <v>2921.21</v>
      </c>
      <c r="I17" s="116">
        <f>G17-H17</f>
        <v>3782.8</v>
      </c>
    </row>
    <row r="18" spans="1:9" ht="38.25" customHeight="1">
      <c r="A18" s="28"/>
      <c r="B18" s="62" t="s">
        <v>119</v>
      </c>
      <c r="C18" s="66">
        <v>1</v>
      </c>
      <c r="D18" s="66">
        <v>4</v>
      </c>
      <c r="E18" s="69" t="s">
        <v>121</v>
      </c>
      <c r="F18" s="68"/>
      <c r="G18" s="94">
        <f>G19+G21+G22+G23</f>
        <v>6704.01</v>
      </c>
      <c r="H18" s="94">
        <f>H19+H21+H22+H23</f>
        <v>2921.21</v>
      </c>
      <c r="I18" s="94">
        <f>G18-H18</f>
        <v>3782.8</v>
      </c>
    </row>
    <row r="19" spans="1:9" ht="123.75">
      <c r="A19" s="28"/>
      <c r="B19" s="62" t="s">
        <v>120</v>
      </c>
      <c r="C19" s="66">
        <v>1</v>
      </c>
      <c r="D19" s="66">
        <v>4</v>
      </c>
      <c r="E19" s="69" t="s">
        <v>122</v>
      </c>
      <c r="F19" s="68">
        <v>100</v>
      </c>
      <c r="G19" s="94">
        <f>G20</f>
        <v>5336.64</v>
      </c>
      <c r="H19" s="94">
        <f>H20</f>
        <v>2420.3</v>
      </c>
      <c r="I19" s="96">
        <f t="shared" si="1"/>
        <v>2916.34</v>
      </c>
    </row>
    <row r="20" spans="1:9" ht="52.5" customHeight="1">
      <c r="A20" s="28"/>
      <c r="B20" s="62" t="s">
        <v>64</v>
      </c>
      <c r="C20" s="66">
        <v>1</v>
      </c>
      <c r="D20" s="66">
        <v>4</v>
      </c>
      <c r="E20" s="69" t="s">
        <v>122</v>
      </c>
      <c r="F20" s="68">
        <v>120</v>
      </c>
      <c r="G20" s="95">
        <v>5336.64</v>
      </c>
      <c r="H20" s="95">
        <v>2420.3</v>
      </c>
      <c r="I20" s="96">
        <f t="shared" si="1"/>
        <v>2916.34</v>
      </c>
    </row>
    <row r="21" spans="1:9" ht="54" customHeight="1">
      <c r="A21" s="28"/>
      <c r="B21" s="62" t="s">
        <v>69</v>
      </c>
      <c r="C21" s="66">
        <v>1</v>
      </c>
      <c r="D21" s="66">
        <v>4</v>
      </c>
      <c r="E21" s="69" t="s">
        <v>122</v>
      </c>
      <c r="F21" s="68">
        <v>240</v>
      </c>
      <c r="G21" s="94">
        <v>1252.97</v>
      </c>
      <c r="H21" s="94">
        <v>467.07</v>
      </c>
      <c r="I21" s="94">
        <f>G21-H21</f>
        <v>785.9000000000001</v>
      </c>
    </row>
    <row r="22" spans="1:9" ht="40.5" customHeight="1">
      <c r="A22" s="28"/>
      <c r="B22" s="62" t="s">
        <v>70</v>
      </c>
      <c r="C22" s="66">
        <v>1</v>
      </c>
      <c r="D22" s="66">
        <v>4</v>
      </c>
      <c r="E22" s="69" t="s">
        <v>122</v>
      </c>
      <c r="F22" s="68">
        <v>851</v>
      </c>
      <c r="G22" s="98">
        <v>100</v>
      </c>
      <c r="H22" s="94">
        <v>26.6</v>
      </c>
      <c r="I22" s="94">
        <f t="shared" si="1"/>
        <v>73.4</v>
      </c>
    </row>
    <row r="23" spans="1:9" ht="35.25" customHeight="1">
      <c r="A23" s="28"/>
      <c r="B23" s="62" t="s">
        <v>71</v>
      </c>
      <c r="C23" s="66">
        <v>1</v>
      </c>
      <c r="D23" s="66">
        <v>4</v>
      </c>
      <c r="E23" s="69" t="s">
        <v>122</v>
      </c>
      <c r="F23" s="68">
        <v>852</v>
      </c>
      <c r="G23" s="95">
        <v>14.4</v>
      </c>
      <c r="H23" s="96">
        <v>7.24</v>
      </c>
      <c r="I23" s="94">
        <f t="shared" si="1"/>
        <v>7.16</v>
      </c>
    </row>
    <row r="24" spans="1:9" ht="13.5">
      <c r="A24" s="30"/>
      <c r="B24" s="112" t="s">
        <v>21</v>
      </c>
      <c r="C24" s="113">
        <v>1</v>
      </c>
      <c r="D24" s="113">
        <v>11</v>
      </c>
      <c r="E24" s="114"/>
      <c r="F24" s="115"/>
      <c r="G24" s="111">
        <f aca="true" t="shared" si="3" ref="G24:H27">G25</f>
        <v>250</v>
      </c>
      <c r="H24" s="111">
        <f t="shared" si="3"/>
        <v>0</v>
      </c>
      <c r="I24" s="111">
        <f t="shared" si="1"/>
        <v>250</v>
      </c>
    </row>
    <row r="25" spans="1:9" ht="27" customHeight="1">
      <c r="A25" s="28"/>
      <c r="B25" s="62" t="s">
        <v>72</v>
      </c>
      <c r="C25" s="66">
        <v>1</v>
      </c>
      <c r="D25" s="66">
        <v>11</v>
      </c>
      <c r="E25" s="70"/>
      <c r="F25" s="68"/>
      <c r="G25" s="49">
        <f t="shared" si="3"/>
        <v>250</v>
      </c>
      <c r="H25" s="61">
        <f t="shared" si="3"/>
        <v>0</v>
      </c>
      <c r="I25" s="61">
        <f t="shared" si="1"/>
        <v>250</v>
      </c>
    </row>
    <row r="26" spans="1:9" ht="27">
      <c r="A26" s="28"/>
      <c r="B26" s="62" t="s">
        <v>119</v>
      </c>
      <c r="C26" s="66">
        <v>1</v>
      </c>
      <c r="D26" s="66">
        <v>11</v>
      </c>
      <c r="E26" s="70" t="s">
        <v>121</v>
      </c>
      <c r="F26" s="68"/>
      <c r="G26" s="49">
        <f t="shared" si="3"/>
        <v>250</v>
      </c>
      <c r="H26" s="49">
        <f t="shared" si="3"/>
        <v>0</v>
      </c>
      <c r="I26" s="61">
        <f t="shared" si="1"/>
        <v>250</v>
      </c>
    </row>
    <row r="27" spans="1:9" ht="123.75">
      <c r="A27" s="28"/>
      <c r="B27" s="62" t="s">
        <v>120</v>
      </c>
      <c r="C27" s="66">
        <v>1</v>
      </c>
      <c r="D27" s="66">
        <v>11</v>
      </c>
      <c r="E27" s="70" t="s">
        <v>122</v>
      </c>
      <c r="F27" s="68"/>
      <c r="G27" s="49">
        <f t="shared" si="3"/>
        <v>250</v>
      </c>
      <c r="H27" s="49">
        <f>H28</f>
        <v>0</v>
      </c>
      <c r="I27" s="49">
        <f>G27-H27</f>
        <v>250</v>
      </c>
    </row>
    <row r="28" spans="1:9" ht="13.5">
      <c r="A28" s="28"/>
      <c r="B28" s="62" t="s">
        <v>73</v>
      </c>
      <c r="C28" s="66">
        <v>1</v>
      </c>
      <c r="D28" s="66">
        <v>11</v>
      </c>
      <c r="E28" s="70" t="s">
        <v>122</v>
      </c>
      <c r="F28" s="68">
        <v>870</v>
      </c>
      <c r="G28" s="49">
        <v>250</v>
      </c>
      <c r="H28" s="49">
        <v>0</v>
      </c>
      <c r="I28" s="49">
        <f>G28-H28</f>
        <v>250</v>
      </c>
    </row>
    <row r="29" spans="1:9" ht="27">
      <c r="A29" s="28"/>
      <c r="B29" s="112" t="s">
        <v>100</v>
      </c>
      <c r="C29" s="113">
        <v>1</v>
      </c>
      <c r="D29" s="113">
        <v>13</v>
      </c>
      <c r="E29" s="114"/>
      <c r="F29" s="115"/>
      <c r="G29" s="111">
        <f aca="true" t="shared" si="4" ref="G29:H32">G30</f>
        <v>2393.04</v>
      </c>
      <c r="H29" s="111">
        <f t="shared" si="4"/>
        <v>22.75</v>
      </c>
      <c r="I29" s="116">
        <f t="shared" si="1"/>
        <v>2370.29</v>
      </c>
    </row>
    <row r="30" spans="1:9" ht="27">
      <c r="A30" s="28"/>
      <c r="B30" s="62" t="s">
        <v>101</v>
      </c>
      <c r="C30" s="130">
        <v>1</v>
      </c>
      <c r="D30" s="130">
        <v>13</v>
      </c>
      <c r="E30" s="70"/>
      <c r="F30" s="68"/>
      <c r="G30" s="49">
        <f t="shared" si="4"/>
        <v>2393.04</v>
      </c>
      <c r="H30" s="49">
        <f t="shared" si="4"/>
        <v>22.75</v>
      </c>
      <c r="I30" s="96">
        <f t="shared" si="1"/>
        <v>2370.29</v>
      </c>
    </row>
    <row r="31" spans="1:9" ht="27">
      <c r="A31" s="28"/>
      <c r="B31" s="62" t="s">
        <v>119</v>
      </c>
      <c r="C31" s="130">
        <v>1</v>
      </c>
      <c r="D31" s="130">
        <v>13</v>
      </c>
      <c r="E31" s="70" t="s">
        <v>121</v>
      </c>
      <c r="F31" s="68"/>
      <c r="G31" s="49">
        <f t="shared" si="4"/>
        <v>2393.04</v>
      </c>
      <c r="H31" s="49">
        <f t="shared" si="4"/>
        <v>22.75</v>
      </c>
      <c r="I31" s="96">
        <f t="shared" si="1"/>
        <v>2370.29</v>
      </c>
    </row>
    <row r="32" spans="1:9" ht="123.75">
      <c r="A32" s="28"/>
      <c r="B32" s="62" t="s">
        <v>120</v>
      </c>
      <c r="C32" s="130">
        <v>1</v>
      </c>
      <c r="D32" s="130">
        <v>13</v>
      </c>
      <c r="E32" s="70" t="s">
        <v>122</v>
      </c>
      <c r="F32" s="68"/>
      <c r="G32" s="94">
        <f t="shared" si="4"/>
        <v>2393.04</v>
      </c>
      <c r="H32" s="94">
        <f t="shared" si="4"/>
        <v>22.75</v>
      </c>
      <c r="I32" s="96">
        <f t="shared" si="1"/>
        <v>2370.29</v>
      </c>
    </row>
    <row r="33" spans="1:9" ht="41.25">
      <c r="A33" s="28"/>
      <c r="B33" s="62" t="s">
        <v>69</v>
      </c>
      <c r="C33" s="130">
        <v>1</v>
      </c>
      <c r="D33" s="130">
        <v>13</v>
      </c>
      <c r="E33" s="70" t="s">
        <v>122</v>
      </c>
      <c r="F33" s="68">
        <v>240</v>
      </c>
      <c r="G33" s="94">
        <v>2393.04</v>
      </c>
      <c r="H33" s="94">
        <v>22.75</v>
      </c>
      <c r="I33" s="96">
        <f t="shared" si="1"/>
        <v>2370.29</v>
      </c>
    </row>
    <row r="34" spans="1:9" ht="13.5">
      <c r="A34" s="28"/>
      <c r="B34" s="120" t="s">
        <v>51</v>
      </c>
      <c r="C34" s="91">
        <v>2</v>
      </c>
      <c r="D34" s="91"/>
      <c r="E34" s="92"/>
      <c r="F34" s="93"/>
      <c r="G34" s="111">
        <f aca="true" t="shared" si="5" ref="G34:H36">G35</f>
        <v>339.39</v>
      </c>
      <c r="H34" s="111">
        <f t="shared" si="5"/>
        <v>121.76</v>
      </c>
      <c r="I34" s="111">
        <f t="shared" si="1"/>
        <v>217.63</v>
      </c>
    </row>
    <row r="35" spans="1:9" ht="42.75" customHeight="1">
      <c r="A35" s="28"/>
      <c r="B35" s="71" t="s">
        <v>22</v>
      </c>
      <c r="C35" s="72">
        <v>2</v>
      </c>
      <c r="D35" s="72">
        <v>3</v>
      </c>
      <c r="E35" s="73"/>
      <c r="F35" s="74"/>
      <c r="G35" s="94">
        <f t="shared" si="5"/>
        <v>339.39</v>
      </c>
      <c r="H35" s="96">
        <f t="shared" si="5"/>
        <v>121.76</v>
      </c>
      <c r="I35" s="96">
        <f t="shared" si="1"/>
        <v>217.63</v>
      </c>
    </row>
    <row r="36" spans="1:9" ht="34.5" customHeight="1">
      <c r="A36" s="28"/>
      <c r="B36" s="75" t="s">
        <v>119</v>
      </c>
      <c r="C36" s="76">
        <v>2</v>
      </c>
      <c r="D36" s="76">
        <v>3</v>
      </c>
      <c r="E36" s="77" t="s">
        <v>121</v>
      </c>
      <c r="F36" s="78"/>
      <c r="G36" s="94">
        <f t="shared" si="5"/>
        <v>339.39</v>
      </c>
      <c r="H36" s="94">
        <f t="shared" si="5"/>
        <v>121.76</v>
      </c>
      <c r="I36" s="96">
        <f t="shared" si="1"/>
        <v>217.63</v>
      </c>
    </row>
    <row r="37" spans="1:9" ht="123.75">
      <c r="A37" s="28"/>
      <c r="B37" s="62" t="s">
        <v>120</v>
      </c>
      <c r="C37" s="76">
        <v>2</v>
      </c>
      <c r="D37" s="76">
        <v>3</v>
      </c>
      <c r="E37" s="77" t="s">
        <v>122</v>
      </c>
      <c r="F37" s="78"/>
      <c r="G37" s="94">
        <f>G38+G40</f>
        <v>339.39</v>
      </c>
      <c r="H37" s="94">
        <f>H38+H40</f>
        <v>121.76</v>
      </c>
      <c r="I37" s="96">
        <f t="shared" si="1"/>
        <v>217.63</v>
      </c>
    </row>
    <row r="38" spans="1:9" ht="45" customHeight="1">
      <c r="A38" s="28"/>
      <c r="B38" s="62" t="s">
        <v>64</v>
      </c>
      <c r="C38" s="76">
        <v>2</v>
      </c>
      <c r="D38" s="76">
        <v>3</v>
      </c>
      <c r="E38" s="77" t="s">
        <v>122</v>
      </c>
      <c r="F38" s="78"/>
      <c r="G38" s="95">
        <f>G39</f>
        <v>299.7</v>
      </c>
      <c r="H38" s="96">
        <f>H39</f>
        <v>121.76</v>
      </c>
      <c r="I38" s="96">
        <f t="shared" si="1"/>
        <v>177.94</v>
      </c>
    </row>
    <row r="39" spans="1:9" ht="49.5" customHeight="1">
      <c r="A39" s="28"/>
      <c r="B39" s="62" t="s">
        <v>67</v>
      </c>
      <c r="C39" s="76">
        <v>2</v>
      </c>
      <c r="D39" s="76">
        <v>3</v>
      </c>
      <c r="E39" s="77" t="s">
        <v>122</v>
      </c>
      <c r="F39" s="78">
        <v>120</v>
      </c>
      <c r="G39" s="94">
        <v>299.7</v>
      </c>
      <c r="H39" s="96">
        <v>121.76</v>
      </c>
      <c r="I39" s="96">
        <f t="shared" si="1"/>
        <v>177.94</v>
      </c>
    </row>
    <row r="40" spans="1:9" ht="41.25">
      <c r="A40" s="28"/>
      <c r="B40" s="62" t="s">
        <v>69</v>
      </c>
      <c r="C40" s="76">
        <v>2</v>
      </c>
      <c r="D40" s="76">
        <v>3</v>
      </c>
      <c r="E40" s="77" t="s">
        <v>122</v>
      </c>
      <c r="F40" s="68">
        <v>240</v>
      </c>
      <c r="G40" s="94">
        <v>39.69</v>
      </c>
      <c r="H40" s="94">
        <v>0</v>
      </c>
      <c r="I40" s="96">
        <f t="shared" si="1"/>
        <v>39.69</v>
      </c>
    </row>
    <row r="41" spans="1:9" ht="41.25">
      <c r="A41" s="28"/>
      <c r="B41" s="112" t="s">
        <v>141</v>
      </c>
      <c r="C41" s="132">
        <v>3</v>
      </c>
      <c r="D41" s="132"/>
      <c r="E41" s="133"/>
      <c r="F41" s="115"/>
      <c r="G41" s="116">
        <f aca="true" t="shared" si="6" ref="G41:H43">G42</f>
        <v>273</v>
      </c>
      <c r="H41" s="116">
        <f t="shared" si="6"/>
        <v>16.8</v>
      </c>
      <c r="I41" s="116">
        <f t="shared" si="1"/>
        <v>256.2</v>
      </c>
    </row>
    <row r="42" spans="1:9" ht="41.25">
      <c r="A42" s="28"/>
      <c r="B42" s="62" t="s">
        <v>142</v>
      </c>
      <c r="C42" s="76">
        <v>3</v>
      </c>
      <c r="D42" s="76">
        <v>14</v>
      </c>
      <c r="E42" s="77"/>
      <c r="F42" s="68"/>
      <c r="G42" s="94">
        <f t="shared" si="6"/>
        <v>273</v>
      </c>
      <c r="H42" s="94">
        <f t="shared" si="6"/>
        <v>16.8</v>
      </c>
      <c r="I42" s="96">
        <f t="shared" si="1"/>
        <v>256.2</v>
      </c>
    </row>
    <row r="43" spans="1:9" ht="123.75">
      <c r="A43" s="28"/>
      <c r="B43" s="62" t="s">
        <v>120</v>
      </c>
      <c r="C43" s="76">
        <v>3</v>
      </c>
      <c r="D43" s="76">
        <v>14</v>
      </c>
      <c r="E43" s="77" t="s">
        <v>122</v>
      </c>
      <c r="F43" s="68"/>
      <c r="G43" s="94">
        <f t="shared" si="6"/>
        <v>273</v>
      </c>
      <c r="H43" s="94">
        <f t="shared" si="6"/>
        <v>16.8</v>
      </c>
      <c r="I43" s="96">
        <f t="shared" si="1"/>
        <v>256.2</v>
      </c>
    </row>
    <row r="44" spans="1:9" ht="69">
      <c r="A44" s="28"/>
      <c r="B44" s="62" t="s">
        <v>143</v>
      </c>
      <c r="C44" s="76">
        <v>3</v>
      </c>
      <c r="D44" s="76">
        <v>14</v>
      </c>
      <c r="E44" s="77" t="s">
        <v>122</v>
      </c>
      <c r="F44" s="68">
        <v>123</v>
      </c>
      <c r="G44" s="94">
        <v>273</v>
      </c>
      <c r="H44" s="94">
        <v>16.8</v>
      </c>
      <c r="I44" s="96">
        <f t="shared" si="1"/>
        <v>256.2</v>
      </c>
    </row>
    <row r="45" spans="1:9" ht="13.5">
      <c r="A45" s="28"/>
      <c r="B45" s="121" t="s">
        <v>53</v>
      </c>
      <c r="C45" s="122">
        <v>4</v>
      </c>
      <c r="D45" s="122"/>
      <c r="E45" s="123"/>
      <c r="F45" s="124"/>
      <c r="G45" s="111">
        <f aca="true" t="shared" si="7" ref="G45:H49">G46</f>
        <v>21.7</v>
      </c>
      <c r="H45" s="111">
        <f t="shared" si="7"/>
        <v>3.96</v>
      </c>
      <c r="I45" s="111">
        <f t="shared" si="1"/>
        <v>17.74</v>
      </c>
    </row>
    <row r="46" spans="1:9" ht="13.5">
      <c r="A46" s="28"/>
      <c r="B46" s="75" t="s">
        <v>74</v>
      </c>
      <c r="C46" s="76">
        <v>4</v>
      </c>
      <c r="D46" s="76">
        <v>1</v>
      </c>
      <c r="E46" s="79"/>
      <c r="F46" s="78"/>
      <c r="G46" s="94">
        <f t="shared" si="7"/>
        <v>21.7</v>
      </c>
      <c r="H46" s="96">
        <f t="shared" si="7"/>
        <v>3.96</v>
      </c>
      <c r="I46" s="96">
        <f t="shared" si="1"/>
        <v>17.74</v>
      </c>
    </row>
    <row r="47" spans="1:9" ht="30" customHeight="1">
      <c r="A47" s="30"/>
      <c r="B47" s="99" t="s">
        <v>119</v>
      </c>
      <c r="C47" s="76">
        <v>4</v>
      </c>
      <c r="D47" s="76">
        <v>1</v>
      </c>
      <c r="E47" s="79" t="s">
        <v>121</v>
      </c>
      <c r="F47" s="78"/>
      <c r="G47" s="94">
        <f t="shared" si="7"/>
        <v>21.7</v>
      </c>
      <c r="H47" s="94">
        <f t="shared" si="7"/>
        <v>3.96</v>
      </c>
      <c r="I47" s="96">
        <f t="shared" si="1"/>
        <v>17.74</v>
      </c>
    </row>
    <row r="48" spans="1:9" ht="46.5" customHeight="1">
      <c r="A48" s="28"/>
      <c r="B48" s="100" t="s">
        <v>123</v>
      </c>
      <c r="C48" s="76">
        <v>4</v>
      </c>
      <c r="D48" s="76">
        <v>1</v>
      </c>
      <c r="E48" s="79" t="s">
        <v>124</v>
      </c>
      <c r="F48" s="78"/>
      <c r="G48" s="94">
        <f t="shared" si="7"/>
        <v>21.7</v>
      </c>
      <c r="H48" s="94">
        <f t="shared" si="7"/>
        <v>3.96</v>
      </c>
      <c r="I48" s="94">
        <f>G48-H48</f>
        <v>17.74</v>
      </c>
    </row>
    <row r="49" spans="1:9" ht="67.5" customHeight="1">
      <c r="A49" s="28"/>
      <c r="B49" s="101" t="s">
        <v>23</v>
      </c>
      <c r="C49" s="76">
        <v>4</v>
      </c>
      <c r="D49" s="76">
        <v>1</v>
      </c>
      <c r="E49" s="79" t="s">
        <v>124</v>
      </c>
      <c r="F49" s="78"/>
      <c r="G49" s="94">
        <f t="shared" si="7"/>
        <v>21.7</v>
      </c>
      <c r="H49" s="94">
        <f t="shared" si="7"/>
        <v>3.96</v>
      </c>
      <c r="I49" s="94">
        <f>G49-H49</f>
        <v>17.74</v>
      </c>
    </row>
    <row r="50" spans="1:9" ht="39" customHeight="1">
      <c r="A50" s="28"/>
      <c r="B50" s="101" t="s">
        <v>69</v>
      </c>
      <c r="C50" s="76">
        <v>4</v>
      </c>
      <c r="D50" s="76">
        <v>1</v>
      </c>
      <c r="E50" s="79" t="s">
        <v>124</v>
      </c>
      <c r="F50" s="78">
        <v>240</v>
      </c>
      <c r="G50" s="94">
        <v>21.7</v>
      </c>
      <c r="H50" s="94">
        <v>3.96</v>
      </c>
      <c r="I50" s="94">
        <f>G50-H50</f>
        <v>17.74</v>
      </c>
    </row>
    <row r="51" spans="1:9" ht="33" customHeight="1">
      <c r="A51" s="28"/>
      <c r="B51" s="125" t="s">
        <v>54</v>
      </c>
      <c r="C51" s="91">
        <v>5</v>
      </c>
      <c r="D51" s="91"/>
      <c r="E51" s="92"/>
      <c r="F51" s="93"/>
      <c r="G51" s="111">
        <f aca="true" t="shared" si="8" ref="G51:H54">G52</f>
        <v>9565.94</v>
      </c>
      <c r="H51" s="111">
        <f t="shared" si="8"/>
        <v>739.52</v>
      </c>
      <c r="I51" s="111">
        <f t="shared" si="1"/>
        <v>8826.42</v>
      </c>
    </row>
    <row r="52" spans="1:9" ht="13.5">
      <c r="A52" s="28"/>
      <c r="B52" s="126" t="s">
        <v>75</v>
      </c>
      <c r="C52" s="127">
        <v>5</v>
      </c>
      <c r="D52" s="127">
        <v>3</v>
      </c>
      <c r="E52" s="128"/>
      <c r="F52" s="80"/>
      <c r="G52" s="94">
        <f t="shared" si="8"/>
        <v>9565.94</v>
      </c>
      <c r="H52" s="96">
        <f t="shared" si="8"/>
        <v>739.52</v>
      </c>
      <c r="I52" s="96">
        <f>G52-H52</f>
        <v>8826.42</v>
      </c>
    </row>
    <row r="53" spans="1:9" ht="82.5">
      <c r="A53" s="28"/>
      <c r="B53" s="102" t="s">
        <v>99</v>
      </c>
      <c r="C53" s="81">
        <v>5</v>
      </c>
      <c r="D53" s="81">
        <v>3</v>
      </c>
      <c r="E53" s="82" t="s">
        <v>125</v>
      </c>
      <c r="F53" s="83"/>
      <c r="G53" s="94">
        <f t="shared" si="8"/>
        <v>9565.94</v>
      </c>
      <c r="H53" s="94">
        <f t="shared" si="8"/>
        <v>739.52</v>
      </c>
      <c r="I53" s="94">
        <f>G53-H53</f>
        <v>8826.42</v>
      </c>
    </row>
    <row r="54" spans="1:9" ht="27">
      <c r="A54" s="28"/>
      <c r="B54" s="103" t="s">
        <v>68</v>
      </c>
      <c r="C54" s="81">
        <v>5</v>
      </c>
      <c r="D54" s="81">
        <v>3</v>
      </c>
      <c r="E54" s="82" t="s">
        <v>125</v>
      </c>
      <c r="F54" s="83">
        <v>200</v>
      </c>
      <c r="G54" s="94">
        <f t="shared" si="8"/>
        <v>9565.94</v>
      </c>
      <c r="H54" s="94">
        <f t="shared" si="8"/>
        <v>739.52</v>
      </c>
      <c r="I54" s="94">
        <f t="shared" si="1"/>
        <v>8826.42</v>
      </c>
    </row>
    <row r="55" spans="1:9" ht="41.25">
      <c r="A55" s="28"/>
      <c r="B55" s="103" t="s">
        <v>69</v>
      </c>
      <c r="C55" s="81">
        <v>5</v>
      </c>
      <c r="D55" s="81">
        <v>3</v>
      </c>
      <c r="E55" s="82" t="s">
        <v>125</v>
      </c>
      <c r="F55" s="83">
        <v>240</v>
      </c>
      <c r="G55" s="94">
        <v>9565.94</v>
      </c>
      <c r="H55" s="94">
        <v>739.52</v>
      </c>
      <c r="I55" s="94">
        <f t="shared" si="1"/>
        <v>8826.42</v>
      </c>
    </row>
    <row r="56" spans="1:9" ht="13.5">
      <c r="A56" s="28"/>
      <c r="B56" s="125" t="s">
        <v>55</v>
      </c>
      <c r="C56" s="91">
        <v>7</v>
      </c>
      <c r="D56" s="91"/>
      <c r="E56" s="92"/>
      <c r="F56" s="93"/>
      <c r="G56" s="111">
        <f aca="true" t="shared" si="9" ref="G56:H59">G57</f>
        <v>34.8</v>
      </c>
      <c r="H56" s="111">
        <f t="shared" si="9"/>
        <v>17</v>
      </c>
      <c r="I56" s="111">
        <f t="shared" si="1"/>
        <v>17.799999999999997</v>
      </c>
    </row>
    <row r="57" spans="1:9" ht="27">
      <c r="A57" s="28"/>
      <c r="B57" s="104" t="s">
        <v>76</v>
      </c>
      <c r="C57" s="84">
        <v>7</v>
      </c>
      <c r="D57" s="84">
        <v>7</v>
      </c>
      <c r="E57" s="85"/>
      <c r="F57" s="86"/>
      <c r="G57" s="94">
        <f t="shared" si="9"/>
        <v>34.8</v>
      </c>
      <c r="H57" s="94">
        <f t="shared" si="9"/>
        <v>17</v>
      </c>
      <c r="I57" s="94">
        <f>G57-H57</f>
        <v>17.799999999999997</v>
      </c>
    </row>
    <row r="58" spans="1:9" ht="69">
      <c r="A58" s="28"/>
      <c r="B58" s="103" t="s">
        <v>98</v>
      </c>
      <c r="C58" s="72">
        <v>7</v>
      </c>
      <c r="D58" s="72">
        <v>7</v>
      </c>
      <c r="E58" s="79" t="s">
        <v>126</v>
      </c>
      <c r="F58" s="87"/>
      <c r="G58" s="94">
        <f t="shared" si="9"/>
        <v>34.8</v>
      </c>
      <c r="H58" s="94">
        <f t="shared" si="9"/>
        <v>17</v>
      </c>
      <c r="I58" s="94">
        <f t="shared" si="1"/>
        <v>17.799999999999997</v>
      </c>
    </row>
    <row r="59" spans="1:9" ht="27">
      <c r="A59" s="28"/>
      <c r="B59" s="103" t="s">
        <v>68</v>
      </c>
      <c r="C59" s="72">
        <v>7</v>
      </c>
      <c r="D59" s="72">
        <v>7</v>
      </c>
      <c r="E59" s="79" t="s">
        <v>126</v>
      </c>
      <c r="F59" s="87">
        <v>200</v>
      </c>
      <c r="G59" s="94">
        <f t="shared" si="9"/>
        <v>34.8</v>
      </c>
      <c r="H59" s="94">
        <f t="shared" si="9"/>
        <v>17</v>
      </c>
      <c r="I59" s="94">
        <f t="shared" si="1"/>
        <v>17.799999999999997</v>
      </c>
    </row>
    <row r="60" spans="1:9" ht="41.25">
      <c r="A60" s="29"/>
      <c r="B60" s="103" t="s">
        <v>69</v>
      </c>
      <c r="C60" s="72">
        <v>7</v>
      </c>
      <c r="D60" s="72">
        <v>7</v>
      </c>
      <c r="E60" s="79" t="s">
        <v>126</v>
      </c>
      <c r="F60" s="87">
        <v>240</v>
      </c>
      <c r="G60" s="94">
        <v>34.8</v>
      </c>
      <c r="H60" s="94">
        <v>17</v>
      </c>
      <c r="I60" s="94">
        <f t="shared" si="1"/>
        <v>17.799999999999997</v>
      </c>
    </row>
    <row r="61" spans="1:9" ht="13.5">
      <c r="A61" s="28"/>
      <c r="B61" s="129" t="s">
        <v>56</v>
      </c>
      <c r="C61" s="122">
        <v>10</v>
      </c>
      <c r="D61" s="122"/>
      <c r="E61" s="123"/>
      <c r="F61" s="124"/>
      <c r="G61" s="111">
        <f aca="true" t="shared" si="10" ref="G61:H64">G62</f>
        <v>5893.65</v>
      </c>
      <c r="H61" s="111">
        <f t="shared" si="10"/>
        <v>3450.77</v>
      </c>
      <c r="I61" s="111">
        <f t="shared" si="1"/>
        <v>2442.8799999999997</v>
      </c>
    </row>
    <row r="62" spans="1:9" ht="27">
      <c r="A62" s="28"/>
      <c r="B62" s="105" t="s">
        <v>77</v>
      </c>
      <c r="C62" s="88">
        <v>10</v>
      </c>
      <c r="D62" s="88">
        <v>6</v>
      </c>
      <c r="E62" s="89"/>
      <c r="F62" s="90"/>
      <c r="G62" s="94">
        <f t="shared" si="10"/>
        <v>5893.65</v>
      </c>
      <c r="H62" s="94">
        <f t="shared" si="10"/>
        <v>3450.77</v>
      </c>
      <c r="I62" s="94">
        <f t="shared" si="1"/>
        <v>2442.8799999999997</v>
      </c>
    </row>
    <row r="63" spans="1:9" ht="69">
      <c r="A63" s="28"/>
      <c r="B63" s="105" t="s">
        <v>128</v>
      </c>
      <c r="C63" s="88">
        <v>10</v>
      </c>
      <c r="D63" s="88">
        <v>6</v>
      </c>
      <c r="E63" s="79" t="s">
        <v>127</v>
      </c>
      <c r="F63" s="90"/>
      <c r="G63" s="94">
        <f t="shared" si="10"/>
        <v>5893.65</v>
      </c>
      <c r="H63" s="94">
        <f t="shared" si="10"/>
        <v>3450.77</v>
      </c>
      <c r="I63" s="94">
        <f aca="true" t="shared" si="11" ref="I63:I70">G63-H63</f>
        <v>2442.8799999999997</v>
      </c>
    </row>
    <row r="64" spans="1:9" ht="27">
      <c r="A64" s="28"/>
      <c r="B64" s="103" t="s">
        <v>68</v>
      </c>
      <c r="C64" s="88">
        <v>10</v>
      </c>
      <c r="D64" s="88">
        <v>6</v>
      </c>
      <c r="E64" s="79" t="s">
        <v>127</v>
      </c>
      <c r="F64" s="87">
        <v>200</v>
      </c>
      <c r="G64" s="94">
        <f t="shared" si="10"/>
        <v>5893.65</v>
      </c>
      <c r="H64" s="94">
        <f t="shared" si="10"/>
        <v>3450.77</v>
      </c>
      <c r="I64" s="94">
        <f t="shared" si="11"/>
        <v>2442.8799999999997</v>
      </c>
    </row>
    <row r="65" spans="1:9" ht="41.25">
      <c r="A65" s="29"/>
      <c r="B65" s="103" t="s">
        <v>69</v>
      </c>
      <c r="C65" s="88">
        <v>10</v>
      </c>
      <c r="D65" s="88">
        <v>6</v>
      </c>
      <c r="E65" s="79" t="s">
        <v>127</v>
      </c>
      <c r="F65" s="87">
        <v>240</v>
      </c>
      <c r="G65" s="94">
        <v>5893.65</v>
      </c>
      <c r="H65" s="94">
        <v>3450.77</v>
      </c>
      <c r="I65" s="94">
        <f t="shared" si="11"/>
        <v>2442.8799999999997</v>
      </c>
    </row>
    <row r="66" spans="1:9" s="14" customFormat="1" ht="13.5">
      <c r="A66" s="106"/>
      <c r="B66" s="125" t="s">
        <v>24</v>
      </c>
      <c r="C66" s="91">
        <v>11</v>
      </c>
      <c r="D66" s="91"/>
      <c r="E66" s="92"/>
      <c r="F66" s="93"/>
      <c r="G66" s="111">
        <f aca="true" t="shared" si="12" ref="G66:H69">G67</f>
        <v>6058.13</v>
      </c>
      <c r="H66" s="111">
        <f t="shared" si="12"/>
        <v>428.43</v>
      </c>
      <c r="I66" s="111">
        <f t="shared" si="11"/>
        <v>5629.7</v>
      </c>
    </row>
    <row r="67" spans="1:9" s="14" customFormat="1" ht="13.5">
      <c r="A67" s="106"/>
      <c r="B67" s="103" t="s">
        <v>78</v>
      </c>
      <c r="C67" s="72">
        <v>11</v>
      </c>
      <c r="D67" s="72">
        <v>1</v>
      </c>
      <c r="E67" s="79"/>
      <c r="F67" s="87"/>
      <c r="G67" s="94">
        <f t="shared" si="12"/>
        <v>6058.13</v>
      </c>
      <c r="H67" s="94">
        <f t="shared" si="12"/>
        <v>428.43</v>
      </c>
      <c r="I67" s="94">
        <f t="shared" si="11"/>
        <v>5629.7</v>
      </c>
    </row>
    <row r="68" spans="1:9" s="14" customFormat="1" ht="82.5">
      <c r="A68" s="106"/>
      <c r="B68" s="103" t="s">
        <v>97</v>
      </c>
      <c r="C68" s="72">
        <v>11</v>
      </c>
      <c r="D68" s="72">
        <v>1</v>
      </c>
      <c r="E68" s="79" t="s">
        <v>129</v>
      </c>
      <c r="F68" s="87"/>
      <c r="G68" s="94">
        <f t="shared" si="12"/>
        <v>6058.13</v>
      </c>
      <c r="H68" s="94">
        <f t="shared" si="12"/>
        <v>428.43</v>
      </c>
      <c r="I68" s="94">
        <f t="shared" si="11"/>
        <v>5629.7</v>
      </c>
    </row>
    <row r="69" spans="1:9" s="14" customFormat="1" ht="27">
      <c r="A69" s="106"/>
      <c r="B69" s="103" t="s">
        <v>68</v>
      </c>
      <c r="C69" s="72">
        <v>11</v>
      </c>
      <c r="D69" s="72">
        <v>1</v>
      </c>
      <c r="E69" s="79" t="s">
        <v>129</v>
      </c>
      <c r="F69" s="87">
        <v>200</v>
      </c>
      <c r="G69" s="94">
        <f t="shared" si="12"/>
        <v>6058.13</v>
      </c>
      <c r="H69" s="94">
        <f t="shared" si="12"/>
        <v>428.43</v>
      </c>
      <c r="I69" s="94">
        <f t="shared" si="11"/>
        <v>5629.7</v>
      </c>
    </row>
    <row r="70" spans="1:9" s="14" customFormat="1" ht="41.25">
      <c r="A70" s="106"/>
      <c r="B70" s="103" t="s">
        <v>69</v>
      </c>
      <c r="C70" s="72">
        <v>11</v>
      </c>
      <c r="D70" s="72">
        <v>1</v>
      </c>
      <c r="E70" s="79" t="s">
        <v>129</v>
      </c>
      <c r="F70" s="87">
        <v>240</v>
      </c>
      <c r="G70" s="94">
        <v>6058.13</v>
      </c>
      <c r="H70" s="94">
        <v>428.43</v>
      </c>
      <c r="I70" s="94">
        <f t="shared" si="11"/>
        <v>5629.7</v>
      </c>
    </row>
    <row r="71" spans="2:5" s="14" customFormat="1" ht="12.75">
      <c r="B71" s="31"/>
      <c r="C71" s="31"/>
      <c r="D71" s="31"/>
      <c r="E71" s="31"/>
    </row>
    <row r="72" spans="2:5" s="14" customFormat="1" ht="12.75">
      <c r="B72" s="31"/>
      <c r="C72" s="31"/>
      <c r="D72" s="31"/>
      <c r="E72" s="31"/>
    </row>
    <row r="73" spans="2:5" s="14" customFormat="1" ht="12.75">
      <c r="B73" s="31"/>
      <c r="C73" s="31"/>
      <c r="D73" s="31"/>
      <c r="E73" s="31"/>
    </row>
    <row r="74" spans="2:5" s="14" customFormat="1" ht="12.75">
      <c r="B74" s="31"/>
      <c r="C74" s="31"/>
      <c r="D74" s="31"/>
      <c r="E74" s="31"/>
    </row>
    <row r="75" spans="2:5" s="14" customFormat="1" ht="12.75">
      <c r="B75" s="31"/>
      <c r="C75" s="31"/>
      <c r="D75" s="31"/>
      <c r="E75" s="31"/>
    </row>
    <row r="76" spans="2:5" s="14" customFormat="1" ht="12.75">
      <c r="B76" s="31"/>
      <c r="C76" s="31"/>
      <c r="D76" s="31"/>
      <c r="E76" s="31"/>
    </row>
    <row r="77" spans="2:5" s="14" customFormat="1" ht="12.75">
      <c r="B77" s="31"/>
      <c r="C77" s="31"/>
      <c r="D77" s="31"/>
      <c r="E77" s="31"/>
    </row>
    <row r="78" spans="2:5" s="14" customFormat="1" ht="12.75">
      <c r="B78" s="31"/>
      <c r="C78" s="31"/>
      <c r="D78" s="31"/>
      <c r="E78" s="31"/>
    </row>
    <row r="79" spans="2:5" s="14" customFormat="1" ht="12.75">
      <c r="B79" s="31"/>
      <c r="C79" s="31"/>
      <c r="D79" s="31"/>
      <c r="E79" s="31"/>
    </row>
    <row r="80" spans="2:5" s="14" customFormat="1" ht="12.75">
      <c r="B80" s="31"/>
      <c r="C80" s="31"/>
      <c r="D80" s="31"/>
      <c r="E80" s="31"/>
    </row>
    <row r="81" spans="2:5" s="14" customFormat="1" ht="12.75">
      <c r="B81" s="31"/>
      <c r="C81" s="31"/>
      <c r="D81" s="31"/>
      <c r="E81" s="31"/>
    </row>
  </sheetData>
  <sheetProtection/>
  <mergeCells count="8">
    <mergeCell ref="C5:F5"/>
    <mergeCell ref="E2:J2"/>
    <mergeCell ref="I5:I6"/>
    <mergeCell ref="A4:I4"/>
    <mergeCell ref="A5:A6"/>
    <mergeCell ref="B5:B6"/>
    <mergeCell ref="G5:G6"/>
    <mergeCell ref="H5:H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9" r:id="rId1"/>
  <rowBreaks count="2" manualBreakCount="2">
    <brk id="23" max="255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6" sqref="C6:C8"/>
    </sheetView>
  </sheetViews>
  <sheetFormatPr defaultColWidth="9.00390625" defaultRowHeight="12.75"/>
  <cols>
    <col min="2" max="2" width="26.625" style="0" customWidth="1"/>
    <col min="3" max="3" width="44.125" style="0" customWidth="1"/>
    <col min="4" max="4" width="18.375" style="0" customWidth="1"/>
    <col min="5" max="5" width="16.50390625" style="0" customWidth="1"/>
  </cols>
  <sheetData>
    <row r="1" spans="3:6" ht="15">
      <c r="C1" s="143" t="s">
        <v>50</v>
      </c>
      <c r="D1" s="143"/>
      <c r="E1" s="143"/>
      <c r="F1" s="46"/>
    </row>
    <row r="2" spans="3:6" ht="19.5" customHeight="1">
      <c r="C2" s="135" t="s">
        <v>135</v>
      </c>
      <c r="D2" s="135"/>
      <c r="E2" s="135"/>
      <c r="F2" s="41"/>
    </row>
    <row r="3" spans="3:6" ht="35.25" customHeight="1">
      <c r="C3" s="135"/>
      <c r="D3" s="135"/>
      <c r="E3" s="135"/>
      <c r="F3" s="41"/>
    </row>
    <row r="4" spans="3:6" ht="21" customHeight="1">
      <c r="C4" s="60"/>
      <c r="D4" s="60"/>
      <c r="E4" s="60"/>
      <c r="F4" s="41"/>
    </row>
    <row r="5" spans="1:5" ht="78" customHeight="1">
      <c r="A5" s="150" t="s">
        <v>144</v>
      </c>
      <c r="B5" s="150"/>
      <c r="C5" s="150"/>
      <c r="D5" s="150"/>
      <c r="E5" s="150"/>
    </row>
    <row r="6" spans="1:5" ht="21" customHeight="1">
      <c r="A6" s="144" t="s">
        <v>47</v>
      </c>
      <c r="B6" s="147" t="s">
        <v>25</v>
      </c>
      <c r="C6" s="151" t="s">
        <v>26</v>
      </c>
      <c r="D6" s="154" t="s">
        <v>27</v>
      </c>
      <c r="E6" s="154" t="s">
        <v>28</v>
      </c>
    </row>
    <row r="7" spans="1:5" ht="12.75" customHeight="1">
      <c r="A7" s="145"/>
      <c r="B7" s="148"/>
      <c r="C7" s="152"/>
      <c r="D7" s="155"/>
      <c r="E7" s="155"/>
    </row>
    <row r="8" spans="1:5" ht="109.5" customHeight="1">
      <c r="A8" s="146"/>
      <c r="B8" s="149"/>
      <c r="C8" s="153"/>
      <c r="D8" s="156"/>
      <c r="E8" s="156"/>
    </row>
    <row r="9" spans="1:5" ht="30.75">
      <c r="A9" s="32">
        <v>257</v>
      </c>
      <c r="B9" s="33" t="s">
        <v>30</v>
      </c>
      <c r="C9" s="34" t="s">
        <v>29</v>
      </c>
      <c r="D9" s="42">
        <f>D10</f>
        <v>10411.199999999997</v>
      </c>
      <c r="E9" s="42">
        <f>E10</f>
        <v>-2259.050000000001</v>
      </c>
    </row>
    <row r="10" spans="1:5" ht="30.75" customHeight="1">
      <c r="A10" s="32">
        <v>257</v>
      </c>
      <c r="B10" s="33" t="s">
        <v>30</v>
      </c>
      <c r="C10" s="34" t="s">
        <v>31</v>
      </c>
      <c r="D10" s="42">
        <f>D11</f>
        <v>10411.199999999997</v>
      </c>
      <c r="E10" s="42">
        <f>E11</f>
        <v>-2259.050000000001</v>
      </c>
    </row>
    <row r="11" spans="1:5" ht="30.75">
      <c r="A11" s="32">
        <v>257</v>
      </c>
      <c r="B11" s="33" t="s">
        <v>32</v>
      </c>
      <c r="C11" s="34" t="s">
        <v>33</v>
      </c>
      <c r="D11" s="42">
        <f>D12+D16</f>
        <v>10411.199999999997</v>
      </c>
      <c r="E11" s="42">
        <f>E12+E16</f>
        <v>-2259.050000000001</v>
      </c>
    </row>
    <row r="12" spans="1:5" ht="25.5" customHeight="1">
      <c r="A12" s="32">
        <v>257</v>
      </c>
      <c r="B12" s="33" t="s">
        <v>34</v>
      </c>
      <c r="C12" s="34" t="s">
        <v>35</v>
      </c>
      <c r="D12" s="42">
        <f aca="true" t="shared" si="0" ref="D12:E14">D13</f>
        <v>-23799.97</v>
      </c>
      <c r="E12" s="42">
        <f t="shared" si="0"/>
        <v>-11152.550000000001</v>
      </c>
    </row>
    <row r="13" spans="1:5" ht="30.75">
      <c r="A13" s="35">
        <v>257</v>
      </c>
      <c r="B13" s="36" t="s">
        <v>36</v>
      </c>
      <c r="C13" s="37" t="s">
        <v>37</v>
      </c>
      <c r="D13" s="43">
        <f t="shared" si="0"/>
        <v>-23799.97</v>
      </c>
      <c r="E13" s="43">
        <f t="shared" si="0"/>
        <v>-11152.550000000001</v>
      </c>
    </row>
    <row r="14" spans="1:5" ht="30.75">
      <c r="A14" s="35">
        <v>257</v>
      </c>
      <c r="B14" s="36" t="s">
        <v>38</v>
      </c>
      <c r="C14" s="37" t="s">
        <v>39</v>
      </c>
      <c r="D14" s="43">
        <f t="shared" si="0"/>
        <v>-23799.97</v>
      </c>
      <c r="E14" s="43">
        <f t="shared" si="0"/>
        <v>-11152.550000000001</v>
      </c>
    </row>
    <row r="15" spans="1:5" ht="30.75">
      <c r="A15" s="38">
        <v>257</v>
      </c>
      <c r="B15" s="39" t="s">
        <v>131</v>
      </c>
      <c r="C15" s="40" t="s">
        <v>130</v>
      </c>
      <c r="D15" s="44">
        <f>-(Доходы!C6)</f>
        <v>-23799.97</v>
      </c>
      <c r="E15" s="45">
        <f>SUM(-Доходы!D6)</f>
        <v>-11152.550000000001</v>
      </c>
    </row>
    <row r="16" spans="1:5" ht="15">
      <c r="A16" s="32">
        <v>257</v>
      </c>
      <c r="B16" s="33" t="s">
        <v>40</v>
      </c>
      <c r="C16" s="34" t="s">
        <v>41</v>
      </c>
      <c r="D16" s="42">
        <f aca="true" t="shared" si="1" ref="D16:E18">D17</f>
        <v>34211.17</v>
      </c>
      <c r="E16" s="42">
        <f t="shared" si="1"/>
        <v>8893.5</v>
      </c>
    </row>
    <row r="17" spans="1:5" ht="30.75">
      <c r="A17" s="35">
        <v>257</v>
      </c>
      <c r="B17" s="36" t="s">
        <v>42</v>
      </c>
      <c r="C17" s="37" t="s">
        <v>43</v>
      </c>
      <c r="D17" s="43">
        <f t="shared" si="1"/>
        <v>34211.17</v>
      </c>
      <c r="E17" s="43">
        <f t="shared" si="1"/>
        <v>8893.5</v>
      </c>
    </row>
    <row r="18" spans="1:5" ht="30.75">
      <c r="A18" s="35">
        <v>257</v>
      </c>
      <c r="B18" s="36" t="s">
        <v>44</v>
      </c>
      <c r="C18" s="37" t="s">
        <v>45</v>
      </c>
      <c r="D18" s="43">
        <f t="shared" si="1"/>
        <v>34211.17</v>
      </c>
      <c r="E18" s="43">
        <f t="shared" si="1"/>
        <v>8893.5</v>
      </c>
    </row>
    <row r="19" spans="1:5" ht="30.75">
      <c r="A19" s="38">
        <v>257</v>
      </c>
      <c r="B19" s="39" t="s">
        <v>132</v>
      </c>
      <c r="C19" s="40" t="s">
        <v>133</v>
      </c>
      <c r="D19" s="45">
        <f>SUM(Расходы!G7)</f>
        <v>34211.17</v>
      </c>
      <c r="E19" s="45">
        <f>SUM(Расходы!H7)</f>
        <v>8893.5</v>
      </c>
    </row>
  </sheetData>
  <sheetProtection/>
  <mergeCells count="8">
    <mergeCell ref="C1:E1"/>
    <mergeCell ref="A6:A8"/>
    <mergeCell ref="B6:B8"/>
    <mergeCell ref="A5:E5"/>
    <mergeCell ref="C6:C8"/>
    <mergeCell ref="D6:D8"/>
    <mergeCell ref="E6:E8"/>
    <mergeCell ref="C2:E3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2015-07-31T11:15:52Z</cp:lastPrinted>
  <dcterms:created xsi:type="dcterms:W3CDTF">2009-02-18T11:16:00Z</dcterms:created>
  <dcterms:modified xsi:type="dcterms:W3CDTF">2015-07-31T11:15:55Z</dcterms:modified>
  <cp:category/>
  <cp:version/>
  <cp:contentType/>
  <cp:contentStatus/>
</cp:coreProperties>
</file>